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20" yWindow="60" windowWidth="19320" windowHeight="10980" tabRatio="694"/>
  </bookViews>
  <sheets>
    <sheet name="Summary" sheetId="9" r:id="rId1"/>
    <sheet name="Manufacturing Phase" sheetId="1" r:id="rId2"/>
    <sheet name="Packaging" sheetId="7" r:id="rId3"/>
    <sheet name="Use Phase" sheetId="5" r:id="rId4"/>
    <sheet name="Disposal" sheetId="6" r:id="rId5"/>
  </sheets>
  <definedNames>
    <definedName name="_xlnm.Print_Area" localSheetId="2">Packaging!$A$1:$F$38</definedName>
    <definedName name="_xlnm.Print_Area" localSheetId="0">Summary!$A$1:$F$34</definedName>
  </definedNames>
  <calcPr calcId="125725"/>
</workbook>
</file>

<file path=xl/calcChain.xml><?xml version="1.0" encoding="utf-8"?>
<calcChain xmlns="http://schemas.openxmlformats.org/spreadsheetml/2006/main">
  <c r="E17" i="5"/>
  <c r="E16"/>
  <c r="E15"/>
  <c r="E14"/>
  <c r="D19" i="7"/>
  <c r="D21"/>
  <c r="B17" i="9" s="1"/>
  <c r="D20" i="7"/>
  <c r="D20" i="1"/>
  <c r="C10" i="6"/>
  <c r="C10" i="5"/>
  <c r="C10" i="7"/>
  <c r="C10" i="1"/>
  <c r="C9" i="6"/>
  <c r="C8"/>
  <c r="C7"/>
  <c r="C6"/>
  <c r="C9" i="5"/>
  <c r="C8"/>
  <c r="C7"/>
  <c r="C6"/>
  <c r="C9" i="7"/>
  <c r="C8"/>
  <c r="C7"/>
  <c r="C6"/>
  <c r="C7" i="1"/>
  <c r="C8"/>
  <c r="C9"/>
  <c r="C6"/>
  <c r="D22" i="6"/>
  <c r="B19" i="9"/>
  <c r="E18" i="1"/>
  <c r="E17"/>
  <c r="E20"/>
  <c r="C16" i="9" s="1"/>
  <c r="B16"/>
  <c r="D18" i="5"/>
  <c r="B18" i="9" s="1"/>
  <c r="E22" i="6"/>
  <c r="C19" i="9"/>
  <c r="E21" i="7"/>
  <c r="C17" i="9"/>
  <c r="D19" i="6"/>
  <c r="E18" i="5" l="1"/>
  <c r="C18" i="9" s="1"/>
  <c r="D18"/>
  <c r="E18" s="1"/>
  <c r="D16"/>
  <c r="E16" s="1"/>
  <c r="D19"/>
  <c r="D17"/>
  <c r="E17" s="1"/>
  <c r="E20" s="1"/>
  <c r="E19"/>
</calcChain>
</file>

<file path=xl/sharedStrings.xml><?xml version="1.0" encoding="utf-8"?>
<sst xmlns="http://schemas.openxmlformats.org/spreadsheetml/2006/main" count="204" uniqueCount="130">
  <si>
    <t>Scoring</t>
  </si>
  <si>
    <t>Item</t>
  </si>
  <si>
    <t>Factor</t>
  </si>
  <si>
    <t>Scoring Criteria</t>
  </si>
  <si>
    <t>Score</t>
  </si>
  <si>
    <t>Sustainability Calculator for Foodservice Equipment</t>
  </si>
  <si>
    <t>Manufacturing Phase</t>
  </si>
  <si>
    <t>Manufacturer</t>
  </si>
  <si>
    <t>Plant Location</t>
  </si>
  <si>
    <t>Model Number</t>
  </si>
  <si>
    <t>Max Score</t>
  </si>
  <si>
    <t>Scoring Comments</t>
  </si>
  <si>
    <t>ASTM Review Comments</t>
  </si>
  <si>
    <t>M1</t>
  </si>
  <si>
    <t>M2</t>
  </si>
  <si>
    <t>M3</t>
  </si>
  <si>
    <t>M4</t>
  </si>
  <si>
    <t>M5</t>
  </si>
  <si>
    <t>M6</t>
  </si>
  <si>
    <t>Total</t>
  </si>
  <si>
    <t>ASTM F26.5 Committee on Foodservice Equipment Total Life Cycle Cost and Sustainability</t>
  </si>
  <si>
    <t>NAFEM Technical Liaison Committee</t>
  </si>
  <si>
    <t>P1</t>
  </si>
  <si>
    <t>P2</t>
  </si>
  <si>
    <t>Packaging</t>
  </si>
  <si>
    <t>Total product weight</t>
  </si>
  <si>
    <t>NA</t>
  </si>
  <si>
    <t>Packaging weight</t>
  </si>
  <si>
    <t>Total weight of the product's packaging</t>
  </si>
  <si>
    <t>Use Phase</t>
  </si>
  <si>
    <t>U1</t>
  </si>
  <si>
    <t>U2</t>
  </si>
  <si>
    <t>U3</t>
  </si>
  <si>
    <t>U4</t>
  </si>
  <si>
    <t>Water consumption</t>
  </si>
  <si>
    <t>Energy consumption</t>
  </si>
  <si>
    <t>E1</t>
  </si>
  <si>
    <t>E2</t>
  </si>
  <si>
    <t>E3</t>
  </si>
  <si>
    <t>Product meets RoHS criteria 
YES = 5 points
No = 0 points
Banned substances include: Lead, Mercury, Cadmium, Hexavalent  Chromium, PBB's, PBDE's</t>
  </si>
  <si>
    <t>Weight of easily recycled components</t>
  </si>
  <si>
    <t>Additional Hazardous Materials</t>
  </si>
  <si>
    <t>Weight of the product not including the packaging.</t>
  </si>
  <si>
    <t>Weight other recyclable metals</t>
  </si>
  <si>
    <t>Weight of metals that cannot be easily separated for recycling. They may be difficult to separate because of assembly or because of adhesives like foam insulation.</t>
  </si>
  <si>
    <t>Recyclable ratio</t>
  </si>
  <si>
    <t>Recyclable score</t>
  </si>
  <si>
    <t>MG: We are assuming that if the metals cannot be easily separated, they will still be recovered in a mixed material method from the scrap yard.</t>
  </si>
  <si>
    <t>P1A</t>
  </si>
  <si>
    <t>P1B</t>
  </si>
  <si>
    <t>P2A</t>
  </si>
  <si>
    <t>P2B</t>
  </si>
  <si>
    <t>P2C</t>
  </si>
  <si>
    <t>Summary Sheet</t>
  </si>
  <si>
    <t>Manufacturing</t>
  </si>
  <si>
    <t>Use</t>
  </si>
  <si>
    <t>Points Awarded</t>
  </si>
  <si>
    <t>Points Possible</t>
  </si>
  <si>
    <t>Phase Weight</t>
  </si>
  <si>
    <t>Phase Score</t>
  </si>
  <si>
    <t>Test Standard</t>
  </si>
  <si>
    <t>Idle Energy Rate</t>
  </si>
  <si>
    <t>Use Energy Rate</t>
  </si>
  <si>
    <t>Other:</t>
  </si>
  <si>
    <t>Units</t>
  </si>
  <si>
    <t>Results</t>
  </si>
  <si>
    <t>Water Use Rate</t>
  </si>
  <si>
    <t>Comments</t>
  </si>
  <si>
    <t>Life Cycle Phase</t>
  </si>
  <si>
    <t>RoHS / Hazardous Materials</t>
  </si>
  <si>
    <t>Refrigerant Global Warming Potential</t>
  </si>
  <si>
    <t>Blowing Agent Global Warming Potential</t>
  </si>
  <si>
    <t>Refrigerant Ozone Depletion Potential</t>
  </si>
  <si>
    <t xml:space="preserve"> </t>
  </si>
  <si>
    <t>E3A</t>
  </si>
  <si>
    <t>E3B</t>
  </si>
  <si>
    <t>E3C</t>
  </si>
  <si>
    <t>E3D</t>
  </si>
  <si>
    <t>E4</t>
  </si>
  <si>
    <t>Product Description</t>
  </si>
  <si>
    <t>Date reviewed</t>
  </si>
  <si>
    <t>Date Reviewed</t>
  </si>
  <si>
    <t>If ODP, is greater than 0, -5 points.
If ODP = 0, 0 points
If no refrigerant, NA</t>
  </si>
  <si>
    <t>Packaging ratio</t>
  </si>
  <si>
    <t>Based on Recyclable ratio:
.8 to 1: 5 points
.6 to .79: 4 points
.4 to .59: 3 points
.2 to .39: 2 points
.1 to .19: 1 point
0 to .09: 0 points</t>
  </si>
  <si>
    <t>Manufacturers enter information in light green cells.</t>
  </si>
  <si>
    <t>Outputs and intermediate calculations are in light blue cell.</t>
  </si>
  <si>
    <t>Not Applicable</t>
  </si>
  <si>
    <t>If refrigerants are used in the product, evaluate the global warming potential, GWP, rating of the refrigerant.
&gt;5000 GWP                0 points
&lt;5000 GWP                1 points
&lt;3000 GWP                2 points
&lt;2000 GWP                3 points
&lt;1000 GWP                4 points
&lt;500 GWP                  5 points
If no refrigerant        NA</t>
  </si>
  <si>
    <t>Calculated as packaging weight / total product weight (0-5% = 5 pts, 6-10% = 4 pts, 11-15% = 3 pts, 16-20% = 2 pts, 21 - 25% = 1 pt)</t>
  </si>
  <si>
    <t>Recycled packaging content</t>
  </si>
  <si>
    <t>Recyclable packaging content</t>
  </si>
  <si>
    <t>MG: Changed to 5 points to be equal with P1</t>
  </si>
  <si>
    <t>Recycled materials and  Remanufactured parts</t>
  </si>
  <si>
    <t>Material utilization</t>
  </si>
  <si>
    <t>Material utilization factor to be allocated to a specific equipment on a pro-rata basis based on weight of the product vs. tons of scrap generated by plant. Points - 90-100% =10 points, 80-90% =8 points, 70-80% =6 points, 60-70% =4 points, 50-60% =2 point, less than 50% = 0 points.
See note 1 for more details.</t>
  </si>
  <si>
    <t xml:space="preserve"> Rick from Forest Products Laboratory says that species of wood in the US are not considered rapidly renewable.
Since there is almost no rapidly renewable packaging, should we remove this factor?</t>
  </si>
  <si>
    <t>% of total package materials (by weight) that is recyclable after reaching the product's destination. See definition for more detail.</t>
  </si>
  <si>
    <t>Weight of the product's recyclable materials that can easily be separated with simple hand tools. These material include metals, glass, and unfilled plastics marked with recycling codes 1 - 6.</t>
  </si>
  <si>
    <t>Calculated as E3B + .5 X E3C / E3A
see note 1</t>
  </si>
  <si>
    <t>If the product is designed to be rebuilt and this saves greater than 50% by weight of its original materials,  add 5 points</t>
  </si>
  <si>
    <t>Direction -- check with suppliers. Do we need to accommodate EPS foam packaging?</t>
  </si>
  <si>
    <t>If using foam for packaging, enter that value here.</t>
  </si>
  <si>
    <t>Plain steel based on basic oxygen furnace process from "2008 The Inherent Recycled Content of Today's Steel", Steel Recycling Institute.
Stainless steel number for 300 series from "LEED Fact Sheet" Specialty Steel Industry of North America
Aluminum is from the Aluminum Association website, Industry Overview.</t>
  </si>
  <si>
    <t>If blowing agents are used in the product for foam insulation, evaluate the global warming potential, GWP, rating of the material.
Also evaluate GWP for foam packing material.
&gt;5000 GWP                0 points
&lt;5000 GWP                1 points
&lt;3000 GWP                2 points
&lt;2000 GWP                3 points
&lt;1000 GWP                4 points
&lt;500 GWP                  5 points
if no foam                  NA</t>
  </si>
  <si>
    <t>% of total package materials (by weight) that is recycled material.</t>
  </si>
  <si>
    <t>Water Consumption Test Results (See Use Phase Tab)</t>
  </si>
  <si>
    <t>Packaging Ratio</t>
  </si>
  <si>
    <t>Energy Consumption Test Results (See Use Phase Tab)</t>
  </si>
  <si>
    <t xml:space="preserve">Recycled material % = </t>
  </si>
  <si>
    <t>Blowing agent type:</t>
  </si>
  <si>
    <t>What additional hazardous materials are contained in the product:</t>
  </si>
  <si>
    <t>Packaging material content</t>
  </si>
  <si>
    <t>Subtract a point for each of the following materials contained in the product:  PCB's, Polychloronaphtalanes (CL&gt;=3), Radioactive Substances, Short chain Chlorinated Paraffins, TBTO, TPT, Azodoic Dyes, Lindane (wood treatment), Pentachlorophenol (wood treatment), Formaldehyde</t>
  </si>
  <si>
    <t>Disposal</t>
  </si>
  <si>
    <t>Refrigerant type:
Weight of refrigerant:</t>
  </si>
  <si>
    <t>This score is best used to compare equipment of the same type. It is not an absolute sustainable rating for the equipment.</t>
  </si>
  <si>
    <t>Does the manufacturing process meet all national and local requirements for emissions and effluent? Yes = 5 points, No = 0 points.</t>
  </si>
  <si>
    <t>Determine the % by weight of the product that is recycled materials or remanufactured parts. Points - 70-100% =10 points, 60-69% =8 points, 50-59% =6 points, 40-49% =4 points, 30-39% =2 point, less than 30% = 0 points.
Metals normally contain some amount of recycled material. Use these values for recycled content of common metals or obtain certificates from suppliers: 
plain steel-33%
stainless steel-75%
aluminum-29%
copper (excluding wire)- 72%</t>
  </si>
  <si>
    <t>Rapidly renewable or sustainable packaging content</t>
  </si>
  <si>
    <t xml:space="preserve">% of total package materials (by weight)  that are from rapidly renewable resources (&lt;10 yrs) or from certified sustainable wood products. </t>
  </si>
  <si>
    <t>Additional energy or water efficiency certification.</t>
  </si>
  <si>
    <t>Average recycled, recyclable,  &amp; rapidly renewable packaging content by weight (P2A+P2B+P2C)/.6</t>
  </si>
  <si>
    <t>Environmental regulation compliance.</t>
  </si>
  <si>
    <t xml:space="preserve">
2 points if the product has been tested for idle and use energy consumption.  Report results on summary page. Enter NA if the product does not consume energy. See note 1.</t>
  </si>
  <si>
    <t>2 points if the product has been tested for water consumption.  Report results on summary page. Enter NA if the product does not consume water. See note 1.</t>
  </si>
  <si>
    <t>ENERGYSTAR</t>
  </si>
  <si>
    <t>Meets Energy Star Criteria if applicable.
NA if there is no ENERGYSTAR category for this product. 
2 points if the product is ENERGYSTAR certified.</t>
  </si>
  <si>
    <t>Product is certified by a third party for energy or water efficiency. Energy use certification passing level must be lower than the ENERGYSTARlevel.
5 points if the product has additional certification. NA if no certification.</t>
  </si>
  <si>
    <t>Restorable products</t>
  </si>
</sst>
</file>

<file path=xl/styles.xml><?xml version="1.0" encoding="utf-8"?>
<styleSheet xmlns="http://schemas.openxmlformats.org/spreadsheetml/2006/main">
  <numFmts count="1">
    <numFmt numFmtId="164" formatCode="0.0"/>
  </numFmts>
  <fonts count="9">
    <font>
      <sz val="10"/>
      <name val="Arial"/>
    </font>
    <font>
      <sz val="10"/>
      <name val="Arial"/>
      <family val="2"/>
    </font>
    <font>
      <sz val="8"/>
      <name val="Arial"/>
      <family val="2"/>
    </font>
    <font>
      <sz val="11"/>
      <color indexed="60"/>
      <name val="Calibri"/>
      <family val="2"/>
    </font>
    <font>
      <sz val="10"/>
      <name val="Calibri"/>
      <family val="2"/>
    </font>
    <font>
      <b/>
      <sz val="10"/>
      <name val="Calibri"/>
      <family val="2"/>
    </font>
    <font>
      <sz val="11"/>
      <name val="Calibri"/>
      <family val="2"/>
    </font>
    <font>
      <sz val="14"/>
      <name val="Calibri"/>
      <family val="2"/>
    </font>
    <font>
      <sz val="10"/>
      <name val="Arial"/>
      <family val="2"/>
    </font>
  </fonts>
  <fills count="6">
    <fill>
      <patternFill patternType="none"/>
    </fill>
    <fill>
      <patternFill patternType="gray125"/>
    </fill>
    <fill>
      <patternFill patternType="solid">
        <fgColor indexed="43"/>
      </patternFill>
    </fill>
    <fill>
      <patternFill patternType="solid">
        <fgColor indexed="44"/>
        <bgColor indexed="64"/>
      </patternFill>
    </fill>
    <fill>
      <patternFill patternType="solid">
        <fgColor rgb="FF66FF66"/>
        <bgColor indexed="64"/>
      </patternFill>
    </fill>
    <fill>
      <patternFill patternType="solid">
        <fgColor theme="3"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0" fontId="3" fillId="2" borderId="0" applyNumberFormat="0" applyBorder="0" applyAlignment="0" applyProtection="0"/>
    <xf numFmtId="9" fontId="1" fillId="0" borderId="0" applyFont="0" applyFill="0" applyBorder="0" applyAlignment="0" applyProtection="0"/>
  </cellStyleXfs>
  <cellXfs count="94">
    <xf numFmtId="0" fontId="0" fillId="0" borderId="0" xfId="0"/>
    <xf numFmtId="0" fontId="0" fillId="0" borderId="0" xfId="0" applyAlignment="1">
      <alignment wrapText="1"/>
    </xf>
    <xf numFmtId="0" fontId="4" fillId="0" borderId="0" xfId="0" applyFont="1"/>
    <xf numFmtId="0" fontId="4" fillId="0" borderId="1" xfId="0" applyFont="1" applyFill="1" applyBorder="1" applyAlignment="1">
      <alignment wrapText="1"/>
    </xf>
    <xf numFmtId="0" fontId="4" fillId="0" borderId="1" xfId="0" applyFont="1" applyBorder="1" applyAlignment="1">
      <alignment wrapText="1"/>
    </xf>
    <xf numFmtId="0" fontId="4" fillId="0" borderId="1" xfId="0" applyNumberFormat="1" applyFont="1" applyBorder="1" applyAlignment="1">
      <alignment wrapText="1"/>
    </xf>
    <xf numFmtId="0" fontId="0" fillId="0" borderId="0" xfId="0" applyAlignment="1">
      <alignment horizontal="center"/>
    </xf>
    <xf numFmtId="0" fontId="4" fillId="0" borderId="0" xfId="0" applyFont="1" applyAlignment="1">
      <alignment horizontal="center"/>
    </xf>
    <xf numFmtId="0" fontId="0" fillId="0" borderId="0" xfId="0" applyAlignment="1">
      <alignment horizontal="center" wrapText="1"/>
    </xf>
    <xf numFmtId="0" fontId="6" fillId="0" borderId="1" xfId="1" applyNumberFormat="1" applyFont="1" applyFill="1" applyBorder="1" applyAlignment="1">
      <alignment horizontal="center" wrapText="1"/>
    </xf>
    <xf numFmtId="0" fontId="6" fillId="0" borderId="1" xfId="1" applyFont="1" applyFill="1" applyBorder="1" applyAlignment="1">
      <alignment horizontal="center" wrapText="1"/>
    </xf>
    <xf numFmtId="0" fontId="7" fillId="0" borderId="0" xfId="0" applyFont="1"/>
    <xf numFmtId="0" fontId="5" fillId="0" borderId="1" xfId="0" applyFont="1" applyBorder="1" applyAlignment="1">
      <alignment wrapText="1"/>
    </xf>
    <xf numFmtId="0" fontId="5" fillId="0" borderId="1" xfId="0" applyFont="1" applyBorder="1" applyAlignment="1">
      <alignment horizontal="center" wrapText="1"/>
    </xf>
    <xf numFmtId="0" fontId="4" fillId="0" borderId="1" xfId="0" applyFont="1" applyFill="1" applyBorder="1" applyAlignment="1">
      <alignment horizontal="center" wrapText="1"/>
    </xf>
    <xf numFmtId="0" fontId="4" fillId="0" borderId="2" xfId="0" applyFont="1" applyBorder="1" applyAlignment="1">
      <alignment wrapText="1"/>
    </xf>
    <xf numFmtId="0" fontId="4" fillId="0" borderId="2" xfId="0" applyFont="1" applyFill="1" applyBorder="1" applyAlignment="1">
      <alignment wrapText="1"/>
    </xf>
    <xf numFmtId="0" fontId="6" fillId="0" borderId="2" xfId="1" applyFont="1" applyFill="1" applyBorder="1" applyAlignment="1">
      <alignment horizontal="center" wrapText="1"/>
    </xf>
    <xf numFmtId="0" fontId="4" fillId="0" borderId="3" xfId="0" applyFont="1" applyBorder="1" applyAlignment="1">
      <alignment wrapText="1"/>
    </xf>
    <xf numFmtId="0" fontId="4" fillId="0" borderId="3" xfId="0" applyFont="1" applyFill="1" applyBorder="1" applyAlignment="1">
      <alignment wrapText="1"/>
    </xf>
    <xf numFmtId="0" fontId="6" fillId="0" borderId="3" xfId="1" applyFont="1" applyFill="1" applyBorder="1" applyAlignment="1">
      <alignment horizontal="center" wrapText="1"/>
    </xf>
    <xf numFmtId="0" fontId="0" fillId="0" borderId="1" xfId="0" applyBorder="1" applyAlignment="1">
      <alignment wrapText="1"/>
    </xf>
    <xf numFmtId="0" fontId="0" fillId="0" borderId="1" xfId="0" applyBorder="1"/>
    <xf numFmtId="0" fontId="0" fillId="0" borderId="4" xfId="0" applyBorder="1" applyAlignment="1">
      <alignment wrapText="1"/>
    </xf>
    <xf numFmtId="0" fontId="0" fillId="0" borderId="4" xfId="0" applyBorder="1"/>
    <xf numFmtId="0" fontId="0" fillId="0" borderId="1" xfId="0" applyBorder="1" applyAlignment="1">
      <alignment horizontal="left"/>
    </xf>
    <xf numFmtId="0" fontId="0" fillId="0" borderId="4" xfId="0"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9" fontId="6" fillId="0" borderId="1" xfId="1" applyNumberFormat="1" applyFont="1" applyFill="1" applyBorder="1" applyAlignment="1">
      <alignment horizontal="center" wrapText="1"/>
    </xf>
    <xf numFmtId="0" fontId="4" fillId="0" borderId="4" xfId="0" applyFont="1" applyBorder="1" applyAlignment="1">
      <alignment wrapText="1"/>
    </xf>
    <xf numFmtId="0" fontId="4" fillId="0" borderId="4" xfId="0" applyFont="1" applyFill="1" applyBorder="1" applyAlignment="1">
      <alignment wrapText="1"/>
    </xf>
    <xf numFmtId="0" fontId="6" fillId="0" borderId="4" xfId="1" applyFont="1" applyFill="1" applyBorder="1" applyAlignment="1">
      <alignment horizontal="center" wrapText="1"/>
    </xf>
    <xf numFmtId="9" fontId="6" fillId="0" borderId="2" xfId="1" applyNumberFormat="1" applyFont="1" applyFill="1" applyBorder="1" applyAlignment="1">
      <alignment horizontal="center" wrapText="1"/>
    </xf>
    <xf numFmtId="0" fontId="4" fillId="0" borderId="3" xfId="0" applyFont="1" applyBorder="1" applyAlignment="1">
      <alignment horizontal="center" wrapText="1"/>
    </xf>
    <xf numFmtId="0" fontId="8" fillId="0" borderId="0" xfId="0" applyFont="1" applyAlignment="1">
      <alignment wrapText="1"/>
    </xf>
    <xf numFmtId="0" fontId="4" fillId="0" borderId="5" xfId="0" applyFont="1" applyFill="1" applyBorder="1" applyAlignment="1">
      <alignment horizontal="center" wrapText="1"/>
    </xf>
    <xf numFmtId="0" fontId="5" fillId="0" borderId="1" xfId="0" applyFont="1" applyFill="1" applyBorder="1" applyAlignment="1">
      <alignment horizontal="left"/>
    </xf>
    <xf numFmtId="0" fontId="5" fillId="0" borderId="1" xfId="0" applyFont="1" applyBorder="1" applyAlignment="1">
      <alignment horizontal="center"/>
    </xf>
    <xf numFmtId="0" fontId="4" fillId="0" borderId="1" xfId="0" applyFont="1" applyFill="1" applyBorder="1" applyAlignment="1">
      <alignment horizontal="left"/>
    </xf>
    <xf numFmtId="0" fontId="4" fillId="0" borderId="1" xfId="0" applyFont="1" applyBorder="1" applyAlignment="1">
      <alignment horizontal="center"/>
    </xf>
    <xf numFmtId="0" fontId="4" fillId="0" borderId="2" xfId="0" applyFont="1" applyFill="1" applyBorder="1" applyAlignment="1">
      <alignment horizontal="left"/>
    </xf>
    <xf numFmtId="0" fontId="4" fillId="0" borderId="2" xfId="0" applyFont="1" applyBorder="1" applyAlignment="1">
      <alignment horizontal="center"/>
    </xf>
    <xf numFmtId="0" fontId="4" fillId="0" borderId="1" xfId="0" applyFont="1" applyBorder="1"/>
    <xf numFmtId="0" fontId="5" fillId="0" borderId="0" xfId="0" applyFont="1" applyFill="1"/>
    <xf numFmtId="0" fontId="4" fillId="0" borderId="0" xfId="0" applyFont="1" applyFill="1" applyAlignment="1">
      <alignment horizontal="center"/>
    </xf>
    <xf numFmtId="0" fontId="4" fillId="0" borderId="5" xfId="0" applyFont="1" applyBorder="1" applyAlignment="1">
      <alignment horizontal="center" wrapText="1"/>
    </xf>
    <xf numFmtId="0" fontId="4" fillId="0" borderId="1" xfId="0" applyNumberFormat="1" applyFont="1" applyFill="1" applyBorder="1" applyAlignment="1">
      <alignment wrapText="1"/>
    </xf>
    <xf numFmtId="9" fontId="4" fillId="0" borderId="1" xfId="2" applyFont="1" applyFill="1" applyBorder="1" applyAlignment="1">
      <alignment horizontal="center"/>
    </xf>
    <xf numFmtId="9" fontId="4" fillId="0" borderId="2" xfId="2" applyFont="1" applyFill="1" applyBorder="1" applyAlignment="1">
      <alignment horizontal="center"/>
    </xf>
    <xf numFmtId="14" fontId="0" fillId="0" borderId="1" xfId="0" applyNumberFormat="1" applyBorder="1" applyAlignment="1">
      <alignment horizontal="left" wrapText="1"/>
    </xf>
    <xf numFmtId="164" fontId="4" fillId="3" borderId="1" xfId="0" applyNumberFormat="1" applyFont="1" applyFill="1" applyBorder="1" applyAlignment="1">
      <alignment horizontal="center"/>
    </xf>
    <xf numFmtId="164" fontId="4" fillId="3" borderId="2" xfId="0" applyNumberFormat="1" applyFont="1" applyFill="1" applyBorder="1" applyAlignment="1">
      <alignment horizontal="center"/>
    </xf>
    <xf numFmtId="0" fontId="4" fillId="0" borderId="4" xfId="0" applyFont="1" applyFill="1" applyBorder="1" applyAlignment="1">
      <alignment horizontal="center" wrapText="1"/>
    </xf>
    <xf numFmtId="0" fontId="1" fillId="0" borderId="0" xfId="0" applyFont="1" applyAlignment="1">
      <alignment wrapText="1"/>
    </xf>
    <xf numFmtId="9" fontId="0" fillId="0" borderId="0" xfId="0" applyNumberFormat="1"/>
    <xf numFmtId="9" fontId="1" fillId="0" borderId="0" xfId="2" applyFont="1" applyAlignment="1">
      <alignment wrapText="1"/>
    </xf>
    <xf numFmtId="0" fontId="4" fillId="4" borderId="1" xfId="0" applyFont="1" applyFill="1" applyBorder="1" applyAlignment="1">
      <alignment horizontal="center"/>
    </xf>
    <xf numFmtId="0" fontId="4" fillId="4" borderId="1" xfId="0" applyFont="1" applyFill="1" applyBorder="1" applyAlignment="1">
      <alignment horizontal="center" wrapText="1"/>
    </xf>
    <xf numFmtId="0" fontId="4" fillId="4" borderId="4" xfId="0" applyFont="1" applyFill="1" applyBorder="1" applyAlignment="1">
      <alignment horizontal="center" wrapText="1"/>
    </xf>
    <xf numFmtId="9" fontId="4" fillId="4" borderId="1" xfId="2" applyFont="1" applyFill="1" applyBorder="1" applyAlignment="1">
      <alignment horizontal="center" wrapText="1"/>
    </xf>
    <xf numFmtId="9" fontId="4" fillId="4" borderId="2" xfId="2" applyFont="1" applyFill="1" applyBorder="1" applyAlignment="1">
      <alignment horizontal="center" wrapText="1"/>
    </xf>
    <xf numFmtId="1" fontId="4" fillId="4" borderId="1" xfId="0" applyNumberFormat="1" applyFont="1" applyFill="1" applyBorder="1" applyAlignment="1">
      <alignment horizontal="center" wrapText="1"/>
    </xf>
    <xf numFmtId="0" fontId="4" fillId="4" borderId="2" xfId="0" applyFont="1" applyFill="1" applyBorder="1" applyAlignment="1">
      <alignment horizontal="center" wrapText="1"/>
    </xf>
    <xf numFmtId="0" fontId="0" fillId="5" borderId="4" xfId="0" applyFill="1" applyBorder="1" applyAlignment="1">
      <alignment horizontal="center" wrapText="1"/>
    </xf>
    <xf numFmtId="0" fontId="4" fillId="5" borderId="4" xfId="2" applyNumberFormat="1" applyFont="1" applyFill="1" applyBorder="1" applyAlignment="1">
      <alignment horizontal="center" wrapText="1"/>
    </xf>
    <xf numFmtId="1" fontId="0" fillId="5" borderId="4" xfId="0" applyNumberFormat="1" applyFill="1" applyBorder="1" applyAlignment="1">
      <alignment horizontal="center" wrapText="1"/>
    </xf>
    <xf numFmtId="0" fontId="4" fillId="5" borderId="3" xfId="0" applyFont="1" applyFill="1" applyBorder="1" applyAlignment="1">
      <alignment horizontal="center" wrapText="1"/>
    </xf>
    <xf numFmtId="0" fontId="4" fillId="0" borderId="8" xfId="0" applyFont="1" applyBorder="1"/>
    <xf numFmtId="0" fontId="4" fillId="0" borderId="9" xfId="0" applyFont="1" applyBorder="1" applyAlignment="1">
      <alignment horizontal="center"/>
    </xf>
    <xf numFmtId="164" fontId="4" fillId="3" borderId="10" xfId="0" applyNumberFormat="1" applyFont="1" applyFill="1" applyBorder="1" applyAlignment="1">
      <alignment horizontal="center"/>
    </xf>
    <xf numFmtId="0" fontId="4" fillId="0" borderId="11" xfId="0" applyFont="1" applyBorder="1"/>
    <xf numFmtId="0" fontId="4" fillId="0" borderId="12" xfId="0" applyFont="1" applyBorder="1" applyAlignment="1">
      <alignment horizontal="center"/>
    </xf>
    <xf numFmtId="0" fontId="4" fillId="0" borderId="13" xfId="0" applyFont="1" applyBorder="1" applyAlignment="1">
      <alignment horizontal="right"/>
    </xf>
    <xf numFmtId="0" fontId="4" fillId="4" borderId="1" xfId="0" applyFont="1" applyFill="1" applyBorder="1" applyAlignment="1">
      <alignment horizontal="center" wrapText="1"/>
    </xf>
    <xf numFmtId="0" fontId="4" fillId="4" borderId="1" xfId="0" applyFont="1" applyFill="1" applyBorder="1" applyAlignment="1">
      <alignment horizontal="center" wrapText="1"/>
    </xf>
    <xf numFmtId="0" fontId="0" fillId="4" borderId="0" xfId="0" applyFill="1" applyAlignment="1">
      <alignment horizontal="left"/>
    </xf>
    <xf numFmtId="0" fontId="0" fillId="5" borderId="0" xfId="0" applyFill="1" applyAlignment="1">
      <alignment horizontal="left"/>
    </xf>
    <xf numFmtId="0" fontId="4" fillId="4" borderId="14" xfId="0" applyFont="1" applyFill="1" applyBorder="1" applyAlignment="1">
      <alignment horizontal="left" wrapText="1"/>
    </xf>
    <xf numFmtId="0" fontId="4" fillId="4" borderId="15" xfId="0" applyFont="1" applyFill="1" applyBorder="1" applyAlignment="1">
      <alignment horizontal="left" wrapText="1"/>
    </xf>
    <xf numFmtId="0" fontId="4" fillId="4" borderId="16" xfId="0" applyFont="1" applyFill="1" applyBorder="1" applyAlignment="1">
      <alignment horizontal="left" wrapText="1"/>
    </xf>
    <xf numFmtId="0" fontId="4" fillId="4" borderId="17" xfId="0" applyFont="1" applyFill="1" applyBorder="1" applyAlignment="1">
      <alignment horizontal="left" wrapText="1"/>
    </xf>
    <xf numFmtId="0" fontId="4" fillId="4" borderId="0" xfId="0" applyFont="1" applyFill="1" applyBorder="1" applyAlignment="1">
      <alignment horizontal="left" wrapText="1"/>
    </xf>
    <xf numFmtId="0" fontId="4" fillId="4" borderId="18" xfId="0" applyFont="1" applyFill="1" applyBorder="1" applyAlignment="1">
      <alignment horizontal="left" wrapText="1"/>
    </xf>
    <xf numFmtId="0" fontId="4" fillId="4" borderId="11" xfId="0" applyFont="1" applyFill="1" applyBorder="1" applyAlignment="1">
      <alignment horizontal="left" wrapText="1"/>
    </xf>
    <xf numFmtId="0" fontId="4" fillId="4" borderId="12" xfId="0" applyFont="1" applyFill="1" applyBorder="1" applyAlignment="1">
      <alignment horizontal="left" wrapText="1"/>
    </xf>
    <xf numFmtId="0" fontId="4" fillId="4" borderId="13" xfId="0" applyFont="1" applyFill="1" applyBorder="1" applyAlignment="1">
      <alignment horizontal="left" wrapText="1"/>
    </xf>
    <xf numFmtId="0" fontId="4" fillId="0" borderId="1" xfId="0" applyFont="1" applyBorder="1" applyAlignment="1">
      <alignment horizontal="left"/>
    </xf>
    <xf numFmtId="0" fontId="0" fillId="4" borderId="6" xfId="0" applyFill="1" applyBorder="1" applyAlignment="1">
      <alignment horizontal="left"/>
    </xf>
    <xf numFmtId="0" fontId="0" fillId="4" borderId="7" xfId="0" applyFill="1" applyBorder="1" applyAlignment="1">
      <alignment horizontal="left"/>
    </xf>
    <xf numFmtId="0" fontId="0" fillId="4" borderId="1" xfId="0" applyFill="1" applyBorder="1" applyAlignment="1">
      <alignment horizontal="left"/>
    </xf>
    <xf numFmtId="14" fontId="0" fillId="4" borderId="1" xfId="0" applyNumberFormat="1" applyFill="1" applyBorder="1" applyAlignment="1">
      <alignment horizontal="left"/>
    </xf>
    <xf numFmtId="0" fontId="0" fillId="0" borderId="1" xfId="0" applyFill="1" applyBorder="1" applyAlignment="1">
      <alignment horizontal="left"/>
    </xf>
    <xf numFmtId="0" fontId="0" fillId="0" borderId="1" xfId="0" applyBorder="1" applyAlignment="1">
      <alignment horizontal="left"/>
    </xf>
  </cellXfs>
  <cellStyles count="3">
    <cellStyle name="Neutral" xfId="1" builtinId="28" customBuiltin="1"/>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28574</xdr:colOff>
      <xdr:row>20</xdr:row>
      <xdr:rowOff>142874</xdr:rowOff>
    </xdr:from>
    <xdr:to>
      <xdr:col>9</xdr:col>
      <xdr:colOff>600074</xdr:colOff>
      <xdr:row>69</xdr:row>
      <xdr:rowOff>104774</xdr:rowOff>
    </xdr:to>
    <xdr:sp macro="" textlink="">
      <xdr:nvSpPr>
        <xdr:cNvPr id="2" name="TextBox 1"/>
        <xdr:cNvSpPr txBox="1"/>
      </xdr:nvSpPr>
      <xdr:spPr>
        <a:xfrm>
          <a:off x="28574" y="11610974"/>
          <a:ext cx="8886825" cy="78962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t>Terminology:</a:t>
          </a:r>
          <a:endParaRPr lang="en-US" baseline="0"/>
        </a:p>
        <a:p>
          <a:r>
            <a:rPr lang="en-US" baseline="0"/>
            <a:t>Recycled material:  This is any material that is recovered either as waste from a manufacturing process or from a product after it is sold to the public which is remade into a new raw material.</a:t>
          </a:r>
        </a:p>
        <a:p>
          <a:endParaRPr lang="en-US" sz="1100" baseline="0"/>
        </a:p>
        <a:p>
          <a:r>
            <a:rPr lang="en-US" sz="1100"/>
            <a:t>Remanufactured part:</a:t>
          </a:r>
          <a:r>
            <a:rPr lang="en-US" sz="1100" baseline="0"/>
            <a:t>  Any part that is recovered from a product after it was sold to the public and then refurbished so that it meets its original specifications.</a:t>
          </a:r>
        </a:p>
        <a:p>
          <a:endParaRPr lang="en-US" sz="1100" baseline="0"/>
        </a:p>
        <a:p>
          <a:r>
            <a:rPr lang="en-US" sz="1100" baseline="0"/>
            <a:t>Material  Utilization: The ratio of the total product weight to the total weight of raw materials used to make the product.  </a:t>
          </a:r>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latin typeface="+mn-lt"/>
              <a:ea typeface="+mn-ea"/>
              <a:cs typeface="+mn-cs"/>
            </a:rPr>
            <a:t>Refurbishable product: A product that can be restored to its original performance after a normal lifetime of use by replacing less than 50% by weight of the original materials.</a:t>
          </a:r>
          <a:endParaRPr lang="en-US"/>
        </a:p>
        <a:p>
          <a:endParaRPr lang="en-US" sz="1100" baseline="0"/>
        </a:p>
        <a:p>
          <a:r>
            <a:rPr lang="en-US" sz="1100">
              <a:solidFill>
                <a:schemeClr val="dk1"/>
              </a:solidFill>
              <a:latin typeface="+mn-lt"/>
              <a:ea typeface="+mn-ea"/>
              <a:cs typeface="+mn-cs"/>
            </a:rPr>
            <a:t>Significant Components: Components that combine to equal at least 70% of the total product weight. Also components that individually equal 5% of the total product weight. </a:t>
          </a:r>
          <a:endParaRPr lang="en-US" sz="1100" baseline="0"/>
        </a:p>
        <a:p>
          <a:endParaRPr lang="en-US" sz="1100" baseline="0"/>
        </a:p>
        <a:p>
          <a:r>
            <a:rPr lang="en-US" sz="1100" baseline="0"/>
            <a:t>Global warming potential (GWP):  A</a:t>
          </a:r>
          <a:r>
            <a:rPr lang="en-US"/>
            <a:t> measure of how much a given mass </a:t>
          </a:r>
          <a:r>
            <a:rPr lang="en-US" baseline="0">
              <a:solidFill>
                <a:sysClr val="windowText" lastClr="000000"/>
              </a:solidFill>
            </a:rPr>
            <a:t>of greenhouse gas is estimated to contribute to global warming. It is a relative scale which compares the gas in question to that of the same mass of carbon dioxide (whose GWP is by convention </a:t>
          </a:r>
          <a:r>
            <a:rPr lang="en-US"/>
            <a:t>equal to 1). A GWP is calculated over a specific time interval.</a:t>
          </a:r>
          <a:r>
            <a:rPr lang="en-US" baseline="0"/>
            <a:t> For the purposes of this standard, use 100 year time horizon for calculating GWP. Use GWP5 (World Meteorological Organization, 2006) values from US EPA's tables, http://www.epa.gov/ozone/science/ods/index.html. </a:t>
          </a:r>
        </a:p>
        <a:p>
          <a:endParaRPr lang="en-US" sz="1100" baseline="0"/>
        </a:p>
        <a:p>
          <a:r>
            <a:rPr lang="en-US" sz="1100" baseline="0"/>
            <a:t>Ozone depletion potential (ODP): </a:t>
          </a:r>
          <a:r>
            <a:rPr lang="en-US"/>
            <a:t> The ratio of the impact on ozone of a chemical compared to the impact of a similar mass of CFC-11. Thus, the ODP of CFC-11 is defined to be 1.0.</a:t>
          </a:r>
          <a:r>
            <a:rPr lang="en-US" baseline="0"/>
            <a:t> Use values published by USEPA, http://www.epa.gov/ozone/science/ods/index.html.</a:t>
          </a:r>
          <a:endParaRPr lang="en-US"/>
        </a:p>
        <a:p>
          <a:endParaRPr lang="en-US" sz="1100"/>
        </a:p>
        <a:p>
          <a:r>
            <a:rPr lang="en-US" sz="1100"/>
            <a:t>Total product weight: The weight of the product under evaluation.</a:t>
          </a:r>
          <a:r>
            <a:rPr lang="en-US" sz="1100" baseline="0"/>
            <a:t> Includes: permanent fluids (refrigerants, lubricants, etc.),  unattached or detachable parts which ship with every unit. Does not include: options or accessories which are not required to ship with the product, packaging, user manual.</a:t>
          </a:r>
        </a:p>
        <a:p>
          <a:endParaRPr lang="en-US" sz="1100" baseline="0"/>
        </a:p>
        <a:p>
          <a:pPr algn="l"/>
          <a:r>
            <a:rPr lang="en-US" sz="1100" b="1"/>
            <a:t>Notes:</a:t>
          </a:r>
        </a:p>
        <a:p>
          <a:r>
            <a:rPr lang="en-US" sz="1100"/>
            <a:t>1)</a:t>
          </a:r>
          <a:r>
            <a:rPr lang="en-US" sz="1100" baseline="0"/>
            <a:t> Material utilization, MU, is calculated for significant components.   MU may be calculated for individual parts or as an average for all parts for one plant that are made by a certain manufacturing processes.  For parts which must be included in the ME calculation, but are made by suppliers, MU must be calculated by the supplier.  The material utilization is based on the processes to make the part from raw materials. It does not include the process of making the raw material. See the example below for a total product MU calculation.</a:t>
          </a:r>
        </a:p>
        <a:p>
          <a:endParaRPr lang="en-US" sz="1100" baseline="0"/>
        </a:p>
        <a:p>
          <a:r>
            <a:rPr lang="en-US" sz="1100" baseline="0"/>
            <a:t>Significant Component Groups		Component group weight/	Process			MU for process</a:t>
          </a:r>
        </a:p>
        <a:p>
          <a:r>
            <a:rPr lang="en-US" sz="1100" baseline="0"/>
            <a:t>			percent significant </a:t>
          </a:r>
        </a:p>
        <a:p>
          <a:r>
            <a:rPr lang="en-US" sz="1100" baseline="0"/>
            <a:t>			component weight</a:t>
          </a:r>
        </a:p>
        <a:p>
          <a:r>
            <a:rPr lang="en-US" sz="1100" baseline="0"/>
            <a:t>----------------------------------------------------------------------------------------------------------------------------------------------------------------------------------------------------------</a:t>
          </a:r>
        </a:p>
        <a:p>
          <a:r>
            <a:rPr lang="en-US" sz="1100" baseline="0"/>
            <a:t>fabricated sheet metal		55 pounds / 65%	manufacturer's sheet metal fabrication	90%</a:t>
          </a:r>
        </a:p>
        <a:p>
          <a:r>
            <a:rPr lang="en-US" sz="1100" baseline="0"/>
            <a:t>copper tubing			6 pounds / 7%		manufacturer's plumbing assembly	95%</a:t>
          </a:r>
        </a:p>
        <a:p>
          <a:r>
            <a:rPr lang="en-US" sz="1100" baseline="0"/>
            <a:t>aluminum extrusions door and window	8 pounds /10%		manufacturer's extrusion processing	93%</a:t>
          </a:r>
        </a:p>
        <a:p>
          <a:r>
            <a:rPr lang="en-US" sz="1100" baseline="0"/>
            <a:t>glass for doors and windows		15 pounds / 18%	glass supplier 			86%	</a:t>
          </a:r>
        </a:p>
        <a:p>
          <a:r>
            <a:rPr lang="en-US" sz="1100" baseline="0"/>
            <a:t>---------------------------------------------------------------------------------------------------------------------------------------------------------------------------------------------------------- </a:t>
          </a:r>
        </a:p>
        <a:p>
          <a:r>
            <a:rPr lang="en-US" sz="1100" baseline="0"/>
            <a:t>Significant Component Weight		84 pounds		average MU=  .65 X 90% + .07 X 95% + .10 X 93% + .18 X 86% = 90%</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22</xdr:row>
      <xdr:rowOff>28574</xdr:rowOff>
    </xdr:from>
    <xdr:to>
      <xdr:col>6</xdr:col>
      <xdr:colOff>0</xdr:colOff>
      <xdr:row>43</xdr:row>
      <xdr:rowOff>137583</xdr:rowOff>
    </xdr:to>
    <xdr:sp macro="" textlink="">
      <xdr:nvSpPr>
        <xdr:cNvPr id="2" name="TextBox 1"/>
        <xdr:cNvSpPr txBox="1"/>
      </xdr:nvSpPr>
      <xdr:spPr>
        <a:xfrm>
          <a:off x="9525" y="6505574"/>
          <a:ext cx="7091892" cy="34427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Terminology</a:t>
          </a:r>
        </a:p>
        <a:p>
          <a:r>
            <a:rPr lang="en-US" sz="1100"/>
            <a:t>Recycled packaging</a:t>
          </a:r>
          <a:r>
            <a:rPr lang="en-US" sz="1100" baseline="0"/>
            <a:t> content: The percent of total package materials (by weight) that is recycled material. The recycled material may be both pre and post consumer content.</a:t>
          </a:r>
        </a:p>
        <a:p>
          <a:endParaRPr lang="en-US" sz="1100" baseline="0"/>
        </a:p>
        <a:p>
          <a:r>
            <a:rPr lang="en-US" sz="1100" baseline="0"/>
            <a:t>Recyclable packaging content: The percent of total package materials (by weight) that is recyclable after reaching the product's destination. For this standard, recyclable materials include paper, cardboard, solid wood, plywood, and plastics labeled with recycling codes 1 to 6.</a:t>
          </a:r>
        </a:p>
        <a:p>
          <a:endParaRPr lang="en-US" sz="1100" baseline="0"/>
        </a:p>
        <a:p>
          <a:r>
            <a:rPr lang="en-US" sz="1100" baseline="0"/>
            <a:t>Rapidly renewable packaging content:  The percent of total package materials (by weight)  that are from rapidly renewable resources. These are resources that can harvested  in less than 10 years after planting. This includes bamboo and eucalyptus.</a:t>
          </a:r>
        </a:p>
        <a:p>
          <a:endParaRPr lang="en-US" sz="1100" baseline="0"/>
        </a:p>
        <a:p>
          <a:r>
            <a:rPr lang="en-US" sz="1100" baseline="0"/>
            <a:t>Certified sustainable wood product: A wood product which uses new material which originates from a certified sustainable forest. Certifying organizations are Sustainable Forestry Initiative, SFI; Canadian Standards Association, CSA; Forest Stewardship Council, FSC; or American Tree Farm System, ATFS.</a:t>
          </a:r>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Packaging weight: Total weight of the product’s packaging materials. This includes packaging for any accessories or options that are required to operate the product.  </a:t>
          </a:r>
        </a:p>
        <a:p>
          <a:endParaRPr lang="en-US" sz="1100">
            <a:solidFill>
              <a:schemeClr val="dk1"/>
            </a:solidFill>
            <a:latin typeface="+mn-lt"/>
            <a:ea typeface="+mn-ea"/>
            <a:cs typeface="+mn-cs"/>
          </a:endParaRPr>
        </a:p>
        <a:p>
          <a:r>
            <a:rPr lang="en-US" sz="1100">
              <a:solidFill>
                <a:schemeClr val="dk1"/>
              </a:solidFill>
              <a:latin typeface="+mn-lt"/>
              <a:ea typeface="+mn-ea"/>
              <a:cs typeface="+mn-cs"/>
            </a:rPr>
            <a:t>Packaging ratio: The ratio of the product’s packaging weight to the total product weight.</a:t>
          </a:r>
          <a:endParaRPr lang="en-US" sz="11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18</xdr:row>
      <xdr:rowOff>66674</xdr:rowOff>
    </xdr:from>
    <xdr:to>
      <xdr:col>6</xdr:col>
      <xdr:colOff>0</xdr:colOff>
      <xdr:row>47</xdr:row>
      <xdr:rowOff>31750</xdr:rowOff>
    </xdr:to>
    <xdr:sp macro="" textlink="">
      <xdr:nvSpPr>
        <xdr:cNvPr id="2" name="TextBox 1"/>
        <xdr:cNvSpPr txBox="1"/>
      </xdr:nvSpPr>
      <xdr:spPr>
        <a:xfrm>
          <a:off x="9525" y="5781674"/>
          <a:ext cx="7091892" cy="4568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Terminology:</a:t>
          </a:r>
        </a:p>
        <a:p>
          <a:r>
            <a:rPr lang="en-US" sz="1100"/>
            <a:t>ENERGYSTAR</a:t>
          </a:r>
          <a:r>
            <a:rPr lang="en-US" sz="1100" baseline="0"/>
            <a:t> certified: A product is ENERGYSTAR certified if it is included in the current EPA list of certified equipment.</a:t>
          </a:r>
        </a:p>
        <a:p>
          <a:endParaRPr lang="en-US" sz="1100" baseline="0"/>
        </a:p>
        <a:p>
          <a:r>
            <a:rPr lang="en-US" sz="1100" baseline="0"/>
            <a:t>CEE Tier 2 product: A product  is CEE tier 2 if it is included on the Consortium for Energy Efficiency's Tier 2 list for the product category. </a:t>
          </a:r>
        </a:p>
        <a:p>
          <a:endParaRPr lang="en-US" sz="1100" baseline="0"/>
        </a:p>
        <a:p>
          <a:r>
            <a:rPr lang="en-US" sz="1100" baseline="0"/>
            <a:t>Idle energy consumption rate: A</a:t>
          </a:r>
          <a:r>
            <a:rPr lang="en-US"/>
            <a:t>verage rate at which an appliance consumes energy while it is idling, holding, or ready-to-cook at a temperature specified in the applicable test method for</a:t>
          </a:r>
          <a:r>
            <a:rPr lang="en-US" baseline="0"/>
            <a:t> the product</a:t>
          </a:r>
          <a:r>
            <a:rPr lang="en-US"/>
            <a:t>. </a:t>
          </a:r>
        </a:p>
        <a:p>
          <a:endParaRPr lang="en-US" sz="1100" baseline="0"/>
        </a:p>
        <a:p>
          <a:r>
            <a:rPr lang="en-US" sz="1100" baseline="0"/>
            <a:t>Use energy rate: A</a:t>
          </a:r>
          <a:r>
            <a:rPr lang="en-US"/>
            <a:t>verage rate of energy consumed by the appliance while it is fully loaded</a:t>
          </a:r>
          <a:r>
            <a:rPr lang="en-US" baseline="0"/>
            <a:t> for cooking, holding ,washing, or other primary function of the appliance</a:t>
          </a:r>
          <a:r>
            <a:rPr lang="en-US"/>
            <a:t>. </a:t>
          </a:r>
          <a:endParaRPr lang="en-US" sz="1100" baseline="0"/>
        </a:p>
        <a:p>
          <a:endParaRPr lang="en-US" sz="1100" baseline="0"/>
        </a:p>
        <a:p>
          <a:endParaRPr lang="en-US" sz="1100" baseline="0"/>
        </a:p>
        <a:p>
          <a:r>
            <a:rPr lang="en-US" sz="1100" baseline="0"/>
            <a:t>Notes:</a:t>
          </a:r>
        </a:p>
        <a:p>
          <a:r>
            <a:rPr lang="en-US" sz="1100"/>
            <a:t>1) If the product has been tested for energy or water consumption, provide the results of the test on the summary sheet. The tests procedure shall be (in order or preference):</a:t>
          </a:r>
        </a:p>
        <a:p>
          <a:r>
            <a:rPr lang="en-US" sz="1100"/>
            <a:t>	ASTM or ASHRAE </a:t>
          </a:r>
        </a:p>
        <a:p>
          <a:r>
            <a:rPr lang="en-US" sz="1100"/>
            <a:t>	or international standard e.g. EN, CE</a:t>
          </a:r>
        </a:p>
        <a:p>
          <a:r>
            <a:rPr lang="en-US" sz="1100"/>
            <a:t>	or DoD standard</a:t>
          </a:r>
        </a:p>
        <a:p>
          <a:r>
            <a:rPr lang="en-US" sz="1100"/>
            <a:t>	or obsolete standard</a:t>
          </a:r>
        </a:p>
        <a:p>
          <a:r>
            <a:rPr lang="en-US" sz="1100"/>
            <a:t>	or test procedure used by multiple users or manufactures </a:t>
          </a:r>
        </a:p>
        <a:p>
          <a:r>
            <a:rPr lang="en-US" sz="1100"/>
            <a:t>	or manufacturer's own test procedure</a:t>
          </a:r>
        </a:p>
        <a:p>
          <a:r>
            <a:rPr lang="en-US" sz="1100"/>
            <a:t>The</a:t>
          </a:r>
          <a:r>
            <a:rPr lang="en-US" sz="1100" baseline="0"/>
            <a:t> energy consumption test must provide results for idle and use energy consumption rate. Test reports should be available on request.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22</xdr:row>
      <xdr:rowOff>95250</xdr:rowOff>
    </xdr:from>
    <xdr:to>
      <xdr:col>7</xdr:col>
      <xdr:colOff>0</xdr:colOff>
      <xdr:row>41</xdr:row>
      <xdr:rowOff>19050</xdr:rowOff>
    </xdr:to>
    <xdr:sp macro="" textlink="">
      <xdr:nvSpPr>
        <xdr:cNvPr id="2" name="TextBox 1"/>
        <xdr:cNvSpPr txBox="1"/>
      </xdr:nvSpPr>
      <xdr:spPr>
        <a:xfrm>
          <a:off x="85725" y="9163050"/>
          <a:ext cx="9515475" cy="3000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Terminology:</a:t>
          </a:r>
        </a:p>
        <a:p>
          <a:endParaRPr lang="en-US" sz="1100"/>
        </a:p>
        <a:p>
          <a:r>
            <a:rPr lang="en-US" sz="1100"/>
            <a:t>Recyclable materials:</a:t>
          </a:r>
          <a:r>
            <a:rPr lang="en-US" sz="1100" baseline="0"/>
            <a:t> Materials white are commonly recycled. This includes steel, iron, brass, copper, aluminum, zinc, glass, plastics with a 1 to 6 recycling code, paper,  solid wood, and plywood. </a:t>
          </a:r>
          <a:endParaRPr lang="en-US" sz="1100"/>
        </a:p>
        <a:p>
          <a:endParaRPr lang="en-US" sz="1100"/>
        </a:p>
        <a:p>
          <a:r>
            <a:rPr lang="en-US" sz="1100"/>
            <a:t>Easily recycled</a:t>
          </a:r>
          <a:r>
            <a:rPr lang="en-US" sz="1100" baseline="0"/>
            <a:t> components:  Parts made from recyclable materials in a product that can be separated for recycling either without any tools or with common hand tools. Materials must be all one type with no coatings. Labels or small amounts of adhesives remaining on the materials are acceptable.</a:t>
          </a:r>
        </a:p>
        <a:p>
          <a:endParaRPr lang="en-US" sz="1100" baseline="0"/>
        </a:p>
        <a:p>
          <a:r>
            <a:rPr lang="en-US" sz="1100" baseline="0"/>
            <a:t>Restorable product: A product that can be restored to its original performance after a normal lifetime of use by replacing less than 50% by weight of the original materials.</a:t>
          </a:r>
        </a:p>
        <a:p>
          <a:endParaRPr lang="en-US" sz="1100" baseline="0"/>
        </a:p>
        <a:p>
          <a:r>
            <a:rPr lang="en-US" sz="1100" baseline="0"/>
            <a:t>Notes:</a:t>
          </a:r>
        </a:p>
        <a:p>
          <a:r>
            <a:rPr lang="en-US" sz="1100" baseline="0"/>
            <a:t>1) Recyclability ratio: This is calculated as (weight of easily recycled parts + .5 X the weight of other recyclable materials) / total product weight.</a:t>
          </a:r>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tabSelected="1" zoomScaleNormal="100" workbookViewId="0">
      <selection activeCell="D16" sqref="D16"/>
    </sheetView>
  </sheetViews>
  <sheetFormatPr defaultRowHeight="12.75"/>
  <cols>
    <col min="1" max="1" width="17.7109375" customWidth="1"/>
    <col min="2" max="2" width="23.140625" style="6" customWidth="1"/>
    <col min="3" max="3" width="24.140625" style="6" customWidth="1"/>
    <col min="4" max="4" width="14.28515625" style="6" customWidth="1"/>
    <col min="5" max="5" width="16.7109375" style="6" customWidth="1"/>
    <col min="6" max="6" width="20.42578125" customWidth="1"/>
    <col min="7" max="7" width="37.5703125" customWidth="1"/>
  </cols>
  <sheetData>
    <row r="1" spans="1:6">
      <c r="A1" t="s">
        <v>20</v>
      </c>
    </row>
    <row r="2" spans="1:6">
      <c r="A2" t="s">
        <v>21</v>
      </c>
    </row>
    <row r="3" spans="1:6">
      <c r="A3" t="s">
        <v>5</v>
      </c>
    </row>
    <row r="4" spans="1:6">
      <c r="A4" t="s">
        <v>53</v>
      </c>
    </row>
    <row r="6" spans="1:6">
      <c r="A6" s="76" t="s">
        <v>85</v>
      </c>
      <c r="B6" s="76"/>
      <c r="C6" s="76"/>
    </row>
    <row r="7" spans="1:6">
      <c r="A7" s="77" t="s">
        <v>86</v>
      </c>
      <c r="B7" s="77"/>
      <c r="C7" s="77"/>
    </row>
    <row r="9" spans="1:6">
      <c r="A9" s="25" t="s">
        <v>7</v>
      </c>
      <c r="B9" s="88"/>
      <c r="C9" s="89"/>
    </row>
    <row r="10" spans="1:6">
      <c r="A10" s="25" t="s">
        <v>8</v>
      </c>
      <c r="B10" s="88"/>
      <c r="C10" s="89"/>
    </row>
    <row r="11" spans="1:6">
      <c r="A11" s="25" t="s">
        <v>9</v>
      </c>
      <c r="B11" s="88"/>
      <c r="C11" s="89"/>
    </row>
    <row r="12" spans="1:6">
      <c r="A12" s="25" t="s">
        <v>79</v>
      </c>
      <c r="B12" s="90"/>
      <c r="C12" s="90"/>
    </row>
    <row r="13" spans="1:6">
      <c r="A13" s="25" t="s">
        <v>80</v>
      </c>
      <c r="B13" s="91"/>
      <c r="C13" s="90"/>
    </row>
    <row r="15" spans="1:6">
      <c r="A15" s="37" t="s">
        <v>68</v>
      </c>
      <c r="B15" s="38" t="s">
        <v>56</v>
      </c>
      <c r="C15" s="38" t="s">
        <v>57</v>
      </c>
      <c r="D15" s="38" t="s">
        <v>58</v>
      </c>
      <c r="E15" s="38" t="s">
        <v>59</v>
      </c>
      <c r="F15" s="2"/>
    </row>
    <row r="16" spans="1:6">
      <c r="A16" s="39" t="s">
        <v>54</v>
      </c>
      <c r="B16" s="40">
        <f>'Manufacturing Phase'!D20</f>
        <v>0</v>
      </c>
      <c r="C16" s="40">
        <f>'Manufacturing Phase'!E20</f>
        <v>35</v>
      </c>
      <c r="D16" s="48">
        <f>IF($C$18=0,0.33,0.25)</f>
        <v>0.25</v>
      </c>
      <c r="E16" s="51">
        <f>(B16/C16)*100*D16</f>
        <v>0</v>
      </c>
      <c r="F16" s="2"/>
    </row>
    <row r="17" spans="1:6">
      <c r="A17" s="39" t="s">
        <v>24</v>
      </c>
      <c r="B17" s="40" t="e">
        <f>Packaging!D21</f>
        <v>#DIV/0!</v>
      </c>
      <c r="C17" s="40">
        <f>Packaging!E21</f>
        <v>10</v>
      </c>
      <c r="D17" s="48">
        <f>IF($C$18=0,0.33,0.25)</f>
        <v>0.25</v>
      </c>
      <c r="E17" s="51" t="e">
        <f>(B17/C17)*100*D17</f>
        <v>#DIV/0!</v>
      </c>
      <c r="F17" s="2"/>
    </row>
    <row r="18" spans="1:6">
      <c r="A18" s="39" t="s">
        <v>55</v>
      </c>
      <c r="B18" s="40">
        <f>'Use Phase'!D18</f>
        <v>0</v>
      </c>
      <c r="C18" s="40">
        <f>'Use Phase'!E18</f>
        <v>7</v>
      </c>
      <c r="D18" s="48">
        <f>IF($C$18=0,"NA",0.25)</f>
        <v>0.25</v>
      </c>
      <c r="E18" s="51">
        <f>IF(C18=0,"NA",(B18/C18)*100*D18)</f>
        <v>0</v>
      </c>
      <c r="F18" s="2"/>
    </row>
    <row r="19" spans="1:6" ht="13.5" thickBot="1">
      <c r="A19" s="41" t="s">
        <v>114</v>
      </c>
      <c r="B19" s="42">
        <f>Disposal!D22</f>
        <v>0</v>
      </c>
      <c r="C19" s="42">
        <f>Disposal!E22</f>
        <v>15</v>
      </c>
      <c r="D19" s="49">
        <f>IF($C$18=0,0.33,0.25)</f>
        <v>0.25</v>
      </c>
      <c r="E19" s="52">
        <f>(B19/C19)*100*D19</f>
        <v>0</v>
      </c>
      <c r="F19" s="2"/>
    </row>
    <row r="20" spans="1:6" ht="13.5" thickTop="1">
      <c r="A20" s="68" t="s">
        <v>19</v>
      </c>
      <c r="B20" s="69"/>
      <c r="C20" s="69"/>
      <c r="D20" s="69"/>
      <c r="E20" s="70" t="e">
        <f>SUM(E16:E19)</f>
        <v>#DIV/0!</v>
      </c>
      <c r="F20" s="2"/>
    </row>
    <row r="21" spans="1:6">
      <c r="A21" s="71"/>
      <c r="B21" s="72"/>
      <c r="C21" s="72"/>
      <c r="D21" s="72"/>
      <c r="E21" s="73" t="s">
        <v>116</v>
      </c>
      <c r="F21" s="2"/>
    </row>
    <row r="22" spans="1:6">
      <c r="A22" s="2"/>
      <c r="B22" s="7"/>
      <c r="C22" s="7"/>
      <c r="D22" s="7"/>
      <c r="E22" s="7"/>
      <c r="F22" s="2"/>
    </row>
    <row r="23" spans="1:6">
      <c r="A23" s="44" t="s">
        <v>108</v>
      </c>
      <c r="B23" s="45"/>
      <c r="C23" s="7"/>
      <c r="D23" s="7"/>
      <c r="E23" s="7"/>
      <c r="F23" s="2"/>
    </row>
    <row r="24" spans="1:6">
      <c r="A24" s="2"/>
      <c r="B24" s="40" t="s">
        <v>65</v>
      </c>
      <c r="C24" s="40" t="s">
        <v>64</v>
      </c>
      <c r="D24" s="87" t="s">
        <v>67</v>
      </c>
      <c r="E24" s="87"/>
      <c r="F24" s="87"/>
    </row>
    <row r="25" spans="1:6">
      <c r="A25" s="43" t="s">
        <v>60</v>
      </c>
      <c r="B25" s="57"/>
      <c r="C25" s="40" t="s">
        <v>87</v>
      </c>
      <c r="D25" s="78"/>
      <c r="E25" s="79"/>
      <c r="F25" s="80"/>
    </row>
    <row r="26" spans="1:6">
      <c r="A26" s="43" t="s">
        <v>61</v>
      </c>
      <c r="B26" s="57"/>
      <c r="C26" s="57"/>
      <c r="D26" s="81"/>
      <c r="E26" s="82"/>
      <c r="F26" s="83"/>
    </row>
    <row r="27" spans="1:6">
      <c r="A27" s="43" t="s">
        <v>62</v>
      </c>
      <c r="B27" s="57"/>
      <c r="C27" s="57"/>
      <c r="D27" s="81"/>
      <c r="E27" s="82"/>
      <c r="F27" s="83"/>
    </row>
    <row r="28" spans="1:6">
      <c r="A28" s="43" t="s">
        <v>63</v>
      </c>
      <c r="B28" s="57"/>
      <c r="C28" s="57"/>
      <c r="D28" s="84"/>
      <c r="E28" s="85"/>
      <c r="F28" s="86"/>
    </row>
    <row r="29" spans="1:6">
      <c r="A29" s="2"/>
      <c r="B29" s="7"/>
      <c r="C29" s="7"/>
      <c r="D29" s="7"/>
      <c r="E29" s="7"/>
      <c r="F29" s="2"/>
    </row>
    <row r="30" spans="1:6">
      <c r="A30" s="2"/>
      <c r="B30" s="7"/>
      <c r="C30" s="7"/>
      <c r="D30" s="7"/>
      <c r="E30" s="7"/>
      <c r="F30" s="2"/>
    </row>
    <row r="31" spans="1:6">
      <c r="A31" s="44" t="s">
        <v>106</v>
      </c>
      <c r="B31" s="45"/>
      <c r="C31" s="7"/>
      <c r="D31" s="7"/>
      <c r="E31" s="7"/>
      <c r="F31" s="2"/>
    </row>
    <row r="32" spans="1:6">
      <c r="A32" s="2"/>
      <c r="B32" s="40" t="s">
        <v>65</v>
      </c>
      <c r="C32" s="40" t="s">
        <v>64</v>
      </c>
      <c r="D32" s="87" t="s">
        <v>67</v>
      </c>
      <c r="E32" s="87"/>
      <c r="F32" s="87"/>
    </row>
    <row r="33" spans="1:6">
      <c r="A33" s="43" t="s">
        <v>60</v>
      </c>
      <c r="B33" s="57"/>
      <c r="C33" s="40" t="s">
        <v>87</v>
      </c>
      <c r="D33" s="78"/>
      <c r="E33" s="79"/>
      <c r="F33" s="80"/>
    </row>
    <row r="34" spans="1:6">
      <c r="A34" s="43" t="s">
        <v>66</v>
      </c>
      <c r="B34" s="57"/>
      <c r="C34" s="57"/>
      <c r="D34" s="84"/>
      <c r="E34" s="85"/>
      <c r="F34" s="86"/>
    </row>
  </sheetData>
  <mergeCells count="11">
    <mergeCell ref="A6:C6"/>
    <mergeCell ref="A7:C7"/>
    <mergeCell ref="D25:F28"/>
    <mergeCell ref="D32:F32"/>
    <mergeCell ref="D33:F34"/>
    <mergeCell ref="B9:C9"/>
    <mergeCell ref="B10:C10"/>
    <mergeCell ref="B11:C11"/>
    <mergeCell ref="D24:F24"/>
    <mergeCell ref="B12:C12"/>
    <mergeCell ref="B13:C13"/>
  </mergeCells>
  <phoneticPr fontId="2"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G24"/>
  <sheetViews>
    <sheetView zoomScale="90" zoomScaleNormal="90" workbookViewId="0">
      <selection activeCell="B15" sqref="B15"/>
    </sheetView>
  </sheetViews>
  <sheetFormatPr defaultRowHeight="12.75"/>
  <cols>
    <col min="2" max="2" width="23.140625" customWidth="1"/>
    <col min="3" max="3" width="32" customWidth="1"/>
    <col min="4" max="5" width="10.85546875" style="6" customWidth="1"/>
    <col min="6" max="6" width="20.42578125" customWidth="1"/>
    <col min="7" max="7" width="37.5703125" hidden="1" customWidth="1"/>
  </cols>
  <sheetData>
    <row r="1" spans="1:7">
      <c r="A1" t="s">
        <v>20</v>
      </c>
    </row>
    <row r="2" spans="1:7">
      <c r="A2" t="s">
        <v>21</v>
      </c>
    </row>
    <row r="3" spans="1:7">
      <c r="A3" t="s">
        <v>5</v>
      </c>
    </row>
    <row r="4" spans="1:7">
      <c r="A4" t="s">
        <v>6</v>
      </c>
    </row>
    <row r="6" spans="1:7">
      <c r="A6" s="25" t="s">
        <v>7</v>
      </c>
      <c r="B6" s="22"/>
      <c r="C6" s="21">
        <f>Summary!B9</f>
        <v>0</v>
      </c>
    </row>
    <row r="7" spans="1:7">
      <c r="A7" s="25" t="s">
        <v>8</v>
      </c>
      <c r="B7" s="22"/>
      <c r="C7" s="21">
        <f>Summary!B10</f>
        <v>0</v>
      </c>
    </row>
    <row r="8" spans="1:7">
      <c r="A8" s="25" t="s">
        <v>9</v>
      </c>
      <c r="B8" s="22"/>
      <c r="C8" s="21">
        <f>Summary!B11</f>
        <v>0</v>
      </c>
    </row>
    <row r="9" spans="1:7">
      <c r="A9" s="92" t="s">
        <v>79</v>
      </c>
      <c r="B9" s="92"/>
      <c r="C9" s="21">
        <f>Summary!B12</f>
        <v>0</v>
      </c>
    </row>
    <row r="10" spans="1:7">
      <c r="A10" s="93" t="s">
        <v>81</v>
      </c>
      <c r="B10" s="93"/>
      <c r="C10" s="50">
        <f>Summary!B13</f>
        <v>0</v>
      </c>
    </row>
    <row r="12" spans="1:7" ht="18.75">
      <c r="A12" s="11" t="s">
        <v>0</v>
      </c>
      <c r="B12" s="2"/>
      <c r="C12" s="2"/>
      <c r="D12" s="7"/>
      <c r="E12" s="7"/>
      <c r="F12" s="2"/>
      <c r="G12" s="2"/>
    </row>
    <row r="13" spans="1:7">
      <c r="A13" s="13" t="s">
        <v>1</v>
      </c>
      <c r="B13" s="12" t="s">
        <v>2</v>
      </c>
      <c r="C13" s="12" t="s">
        <v>3</v>
      </c>
      <c r="D13" s="13" t="s">
        <v>4</v>
      </c>
      <c r="E13" s="13" t="s">
        <v>10</v>
      </c>
      <c r="F13" s="12" t="s">
        <v>11</v>
      </c>
      <c r="G13" s="12" t="s">
        <v>12</v>
      </c>
    </row>
    <row r="14" spans="1:7" ht="68.25" customHeight="1">
      <c r="A14" s="27" t="s">
        <v>13</v>
      </c>
      <c r="B14" s="3" t="s">
        <v>123</v>
      </c>
      <c r="C14" s="3" t="s">
        <v>117</v>
      </c>
      <c r="D14" s="58"/>
      <c r="E14" s="14">
        <v>5</v>
      </c>
      <c r="F14" s="4"/>
      <c r="G14" s="4"/>
    </row>
    <row r="15" spans="1:7" ht="220.5" customHeight="1">
      <c r="A15" s="27" t="s">
        <v>14</v>
      </c>
      <c r="B15" s="3" t="s">
        <v>93</v>
      </c>
      <c r="C15" s="3" t="s">
        <v>118</v>
      </c>
      <c r="D15" s="58"/>
      <c r="E15" s="10">
        <v>10</v>
      </c>
      <c r="F15" s="4" t="s">
        <v>109</v>
      </c>
      <c r="G15" s="4" t="s">
        <v>103</v>
      </c>
    </row>
    <row r="16" spans="1:7" ht="138.75" customHeight="1">
      <c r="A16" s="27" t="s">
        <v>15</v>
      </c>
      <c r="B16" s="3" t="s">
        <v>94</v>
      </c>
      <c r="C16" s="4" t="s">
        <v>95</v>
      </c>
      <c r="D16" s="58"/>
      <c r="E16" s="10">
        <v>10</v>
      </c>
      <c r="F16" s="4"/>
      <c r="G16" s="4"/>
    </row>
    <row r="17" spans="1:7" ht="127.5">
      <c r="A17" s="27" t="s">
        <v>16</v>
      </c>
      <c r="B17" s="3" t="s">
        <v>70</v>
      </c>
      <c r="C17" s="3" t="s">
        <v>88</v>
      </c>
      <c r="D17" s="58" t="s">
        <v>73</v>
      </c>
      <c r="E17" s="14">
        <f>IF(D17="NA",0,5)</f>
        <v>5</v>
      </c>
      <c r="F17" s="4" t="s">
        <v>115</v>
      </c>
      <c r="G17" s="4"/>
    </row>
    <row r="18" spans="1:7" ht="177" customHeight="1">
      <c r="A18" s="27" t="s">
        <v>17</v>
      </c>
      <c r="B18" s="3" t="s">
        <v>71</v>
      </c>
      <c r="C18" s="3" t="s">
        <v>104</v>
      </c>
      <c r="D18" s="58"/>
      <c r="E18" s="14">
        <f>IF(D18="NA",0,5)</f>
        <v>5</v>
      </c>
      <c r="F18" s="4" t="s">
        <v>110</v>
      </c>
      <c r="G18" s="4" t="s">
        <v>102</v>
      </c>
    </row>
    <row r="19" spans="1:7" ht="38.25">
      <c r="A19" s="46" t="s">
        <v>18</v>
      </c>
      <c r="B19" s="31" t="s">
        <v>72</v>
      </c>
      <c r="C19" s="31" t="s">
        <v>82</v>
      </c>
      <c r="D19" s="59" t="s">
        <v>73</v>
      </c>
      <c r="E19" s="53">
        <v>0</v>
      </c>
      <c r="F19" s="4"/>
      <c r="G19" s="4"/>
    </row>
    <row r="20" spans="1:7">
      <c r="A20" s="23"/>
      <c r="B20" s="24"/>
      <c r="C20" s="23" t="s">
        <v>19</v>
      </c>
      <c r="D20" s="64">
        <f>SUM(D14:D19)</f>
        <v>0</v>
      </c>
      <c r="E20" s="26">
        <f>SUM(E14:E19)</f>
        <v>35</v>
      </c>
      <c r="F20" s="22"/>
      <c r="G20" s="21"/>
    </row>
    <row r="21" spans="1:7">
      <c r="A21" s="1"/>
      <c r="B21" s="1"/>
      <c r="C21" s="1"/>
      <c r="D21" s="8"/>
      <c r="E21" s="8"/>
      <c r="F21" s="1"/>
      <c r="G21" s="1"/>
    </row>
    <row r="22" spans="1:7">
      <c r="A22" s="1"/>
      <c r="B22" s="1"/>
      <c r="C22" s="1"/>
      <c r="D22" s="8"/>
      <c r="E22" s="8"/>
      <c r="F22" s="1"/>
      <c r="G22" s="1"/>
    </row>
    <row r="23" spans="1:7">
      <c r="A23" s="1"/>
      <c r="B23" s="1"/>
      <c r="C23" s="1"/>
      <c r="D23" s="8"/>
      <c r="E23" s="8"/>
      <c r="F23" s="1"/>
      <c r="G23" s="1"/>
    </row>
    <row r="24" spans="1:7">
      <c r="A24" s="1"/>
      <c r="B24" s="1"/>
      <c r="C24" s="1"/>
      <c r="D24" s="8"/>
      <c r="E24" s="8"/>
      <c r="F24" s="1"/>
      <c r="G24" s="1"/>
    </row>
  </sheetData>
  <mergeCells count="2">
    <mergeCell ref="A9:B9"/>
    <mergeCell ref="A10:B10"/>
  </mergeCells>
  <phoneticPr fontId="2" type="noConversion"/>
  <pageMargins left="0.75" right="0.75" top="1" bottom="1" header="0.5" footer="0.5"/>
  <pageSetup scale="67"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G78"/>
  <sheetViews>
    <sheetView zoomScale="90" zoomScaleNormal="90" workbookViewId="0">
      <selection activeCell="C17" sqref="C17"/>
    </sheetView>
  </sheetViews>
  <sheetFormatPr defaultRowHeight="12.75"/>
  <cols>
    <col min="2" max="2" width="23.140625" customWidth="1"/>
    <col min="3" max="3" width="32" customWidth="1"/>
    <col min="4" max="5" width="10.85546875" style="6" customWidth="1"/>
    <col min="6" max="6" width="20.42578125" customWidth="1"/>
    <col min="7" max="7" width="37.5703125" hidden="1" customWidth="1"/>
  </cols>
  <sheetData>
    <row r="1" spans="1:7">
      <c r="A1" t="s">
        <v>20</v>
      </c>
    </row>
    <row r="2" spans="1:7">
      <c r="A2" t="s">
        <v>21</v>
      </c>
    </row>
    <row r="3" spans="1:7">
      <c r="A3" t="s">
        <v>5</v>
      </c>
    </row>
    <row r="4" spans="1:7">
      <c r="A4" t="s">
        <v>24</v>
      </c>
    </row>
    <row r="6" spans="1:7">
      <c r="A6" s="25" t="s">
        <v>7</v>
      </c>
      <c r="B6" s="22"/>
      <c r="C6" s="21">
        <f>Summary!B9</f>
        <v>0</v>
      </c>
      <c r="G6" s="35"/>
    </row>
    <row r="7" spans="1:7">
      <c r="A7" s="25" t="s">
        <v>8</v>
      </c>
      <c r="B7" s="22"/>
      <c r="C7" s="21">
        <f>Summary!B10</f>
        <v>0</v>
      </c>
    </row>
    <row r="8" spans="1:7">
      <c r="A8" s="25" t="s">
        <v>9</v>
      </c>
      <c r="B8" s="22"/>
      <c r="C8" s="21">
        <f>Summary!B11</f>
        <v>0</v>
      </c>
    </row>
    <row r="9" spans="1:7">
      <c r="A9" s="93" t="s">
        <v>79</v>
      </c>
      <c r="B9" s="93"/>
      <c r="C9" s="21">
        <f>Summary!B12</f>
        <v>0</v>
      </c>
    </row>
    <row r="10" spans="1:7">
      <c r="A10" s="93" t="s">
        <v>81</v>
      </c>
      <c r="B10" s="93"/>
      <c r="C10" s="50">
        <f>Summary!B13</f>
        <v>0</v>
      </c>
    </row>
    <row r="12" spans="1:7" ht="18.75">
      <c r="A12" s="11" t="s">
        <v>0</v>
      </c>
      <c r="B12" s="2"/>
      <c r="C12" s="2"/>
      <c r="D12" s="7"/>
      <c r="E12" s="7"/>
      <c r="F12" s="2"/>
      <c r="G12" s="2"/>
    </row>
    <row r="13" spans="1:7">
      <c r="A13" s="13" t="s">
        <v>1</v>
      </c>
      <c r="B13" s="12" t="s">
        <v>2</v>
      </c>
      <c r="C13" s="12" t="s">
        <v>3</v>
      </c>
      <c r="D13" s="13" t="s">
        <v>4</v>
      </c>
      <c r="E13" s="13" t="s">
        <v>10</v>
      </c>
      <c r="F13" s="12" t="s">
        <v>11</v>
      </c>
      <c r="G13" s="12" t="s">
        <v>12</v>
      </c>
    </row>
    <row r="14" spans="1:7" ht="25.5">
      <c r="A14" s="27" t="s">
        <v>48</v>
      </c>
      <c r="B14" s="3" t="s">
        <v>25</v>
      </c>
      <c r="C14" s="4" t="s">
        <v>42</v>
      </c>
      <c r="D14" s="58"/>
      <c r="E14" s="14" t="s">
        <v>26</v>
      </c>
      <c r="F14" s="4"/>
      <c r="G14" s="4"/>
    </row>
    <row r="15" spans="1:7" ht="25.5">
      <c r="A15" s="27" t="s">
        <v>49</v>
      </c>
      <c r="B15" s="3" t="s">
        <v>27</v>
      </c>
      <c r="C15" s="4" t="s">
        <v>28</v>
      </c>
      <c r="D15" s="58"/>
      <c r="E15" s="14" t="s">
        <v>26</v>
      </c>
      <c r="F15" s="4"/>
      <c r="G15" s="4"/>
    </row>
    <row r="16" spans="1:7" ht="26.25">
      <c r="A16" s="27" t="s">
        <v>50</v>
      </c>
      <c r="B16" s="3" t="s">
        <v>90</v>
      </c>
      <c r="C16" s="5" t="s">
        <v>105</v>
      </c>
      <c r="D16" s="60"/>
      <c r="E16" s="29">
        <v>1</v>
      </c>
      <c r="F16" s="4"/>
      <c r="G16" s="4" t="s">
        <v>101</v>
      </c>
    </row>
    <row r="17" spans="1:7" ht="51.75">
      <c r="A17" s="27" t="s">
        <v>51</v>
      </c>
      <c r="B17" s="3" t="s">
        <v>91</v>
      </c>
      <c r="C17" s="4" t="s">
        <v>97</v>
      </c>
      <c r="D17" s="60"/>
      <c r="E17" s="29">
        <v>1</v>
      </c>
      <c r="F17" s="4"/>
      <c r="G17" s="4"/>
    </row>
    <row r="18" spans="1:7" ht="77.25" customHeight="1" thickBot="1">
      <c r="A18" s="28" t="s">
        <v>52</v>
      </c>
      <c r="B18" s="16" t="s">
        <v>119</v>
      </c>
      <c r="C18" s="15" t="s">
        <v>120</v>
      </c>
      <c r="D18" s="61"/>
      <c r="E18" s="33">
        <v>1</v>
      </c>
      <c r="F18" s="15"/>
      <c r="G18" s="15" t="s">
        <v>96</v>
      </c>
    </row>
    <row r="19" spans="1:7" ht="52.5" thickTop="1">
      <c r="A19" s="36" t="s">
        <v>22</v>
      </c>
      <c r="B19" s="31" t="s">
        <v>83</v>
      </c>
      <c r="C19" s="30" t="s">
        <v>89</v>
      </c>
      <c r="D19" s="65" t="e">
        <f>+VLOOKUP(ROUND(D15/D14,2),B50:C78,2,TRUE)</f>
        <v>#DIV/0!</v>
      </c>
      <c r="E19" s="32">
        <v>5</v>
      </c>
      <c r="F19" s="30"/>
      <c r="G19" s="30"/>
    </row>
    <row r="20" spans="1:7" ht="39">
      <c r="A20" s="27" t="s">
        <v>23</v>
      </c>
      <c r="B20" s="3" t="s">
        <v>112</v>
      </c>
      <c r="C20" s="4" t="s">
        <v>122</v>
      </c>
      <c r="D20" s="62">
        <f>+(D16+D17+D18)/0.6</f>
        <v>0</v>
      </c>
      <c r="E20" s="10">
        <v>5</v>
      </c>
      <c r="F20" s="4"/>
      <c r="G20" s="4" t="s">
        <v>92</v>
      </c>
    </row>
    <row r="21" spans="1:7">
      <c r="A21" s="23"/>
      <c r="B21" s="24"/>
      <c r="C21" s="23" t="s">
        <v>19</v>
      </c>
      <c r="D21" s="66" t="e">
        <f>SUM(D19:D20)</f>
        <v>#DIV/0!</v>
      </c>
      <c r="E21" s="26">
        <f>SUM(E19:E20)</f>
        <v>10</v>
      </c>
      <c r="F21" s="24"/>
      <c r="G21" s="23"/>
    </row>
    <row r="22" spans="1:7">
      <c r="A22" s="1"/>
      <c r="B22" s="1"/>
      <c r="C22" s="1"/>
      <c r="D22" s="8"/>
      <c r="E22" s="8"/>
      <c r="F22" s="1"/>
      <c r="G22" s="1"/>
    </row>
    <row r="50" spans="2:3">
      <c r="B50" s="54" t="s">
        <v>107</v>
      </c>
      <c r="C50" s="1"/>
    </row>
    <row r="51" spans="2:3">
      <c r="B51" s="55">
        <v>0</v>
      </c>
      <c r="C51" s="1">
        <v>5</v>
      </c>
    </row>
    <row r="52" spans="2:3">
      <c r="B52" s="56">
        <v>0.01</v>
      </c>
      <c r="C52" s="1">
        <v>5</v>
      </c>
    </row>
    <row r="53" spans="2:3">
      <c r="B53" s="56">
        <v>0.02</v>
      </c>
      <c r="C53" s="1">
        <v>5</v>
      </c>
    </row>
    <row r="54" spans="2:3">
      <c r="B54" s="56">
        <v>0.03</v>
      </c>
      <c r="C54" s="1">
        <v>5</v>
      </c>
    </row>
    <row r="55" spans="2:3">
      <c r="B55" s="55">
        <v>0.04</v>
      </c>
      <c r="C55" s="1">
        <v>5</v>
      </c>
    </row>
    <row r="56" spans="2:3">
      <c r="B56" s="56">
        <v>0.05</v>
      </c>
      <c r="C56" s="1">
        <v>5</v>
      </c>
    </row>
    <row r="57" spans="2:3">
      <c r="B57" s="56">
        <v>0.06</v>
      </c>
      <c r="C57" s="1">
        <v>4</v>
      </c>
    </row>
    <row r="58" spans="2:3">
      <c r="B58" s="56">
        <v>7.0000000000000007E-2</v>
      </c>
      <c r="C58" s="1">
        <v>4</v>
      </c>
    </row>
    <row r="59" spans="2:3">
      <c r="B59" s="55">
        <v>0.08</v>
      </c>
      <c r="C59" s="1">
        <v>4</v>
      </c>
    </row>
    <row r="60" spans="2:3">
      <c r="B60" s="56">
        <v>0.09</v>
      </c>
      <c r="C60" s="1">
        <v>4</v>
      </c>
    </row>
    <row r="61" spans="2:3">
      <c r="B61" s="56">
        <v>0.1</v>
      </c>
      <c r="C61" s="1">
        <v>4</v>
      </c>
    </row>
    <row r="62" spans="2:3">
      <c r="B62" s="56">
        <v>0.11</v>
      </c>
      <c r="C62" s="1">
        <v>3</v>
      </c>
    </row>
    <row r="63" spans="2:3">
      <c r="B63" s="55">
        <v>0.12</v>
      </c>
      <c r="C63" s="1">
        <v>3</v>
      </c>
    </row>
    <row r="64" spans="2:3">
      <c r="B64" s="56">
        <v>0.13</v>
      </c>
      <c r="C64" s="1">
        <v>3</v>
      </c>
    </row>
    <row r="65" spans="2:3">
      <c r="B65" s="56">
        <v>0.14000000000000001</v>
      </c>
      <c r="C65" s="1">
        <v>3</v>
      </c>
    </row>
    <row r="66" spans="2:3">
      <c r="B66" s="56">
        <v>0.15</v>
      </c>
      <c r="C66" s="1">
        <v>3</v>
      </c>
    </row>
    <row r="67" spans="2:3">
      <c r="B67" s="55">
        <v>0.16</v>
      </c>
      <c r="C67" s="1">
        <v>2</v>
      </c>
    </row>
    <row r="68" spans="2:3">
      <c r="B68" s="56">
        <v>0.17</v>
      </c>
      <c r="C68" s="1">
        <v>2</v>
      </c>
    </row>
    <row r="69" spans="2:3">
      <c r="B69" s="56">
        <v>0.18</v>
      </c>
      <c r="C69" s="1">
        <v>2</v>
      </c>
    </row>
    <row r="70" spans="2:3">
      <c r="B70" s="56">
        <v>0.19</v>
      </c>
      <c r="C70" s="1">
        <v>2</v>
      </c>
    </row>
    <row r="71" spans="2:3">
      <c r="B71" s="55">
        <v>0.2</v>
      </c>
      <c r="C71" s="1">
        <v>2</v>
      </c>
    </row>
    <row r="72" spans="2:3">
      <c r="B72" s="56">
        <v>0.21</v>
      </c>
      <c r="C72" s="1">
        <v>1</v>
      </c>
    </row>
    <row r="73" spans="2:3">
      <c r="B73" s="56">
        <v>0.22</v>
      </c>
      <c r="C73" s="1">
        <v>1</v>
      </c>
    </row>
    <row r="74" spans="2:3">
      <c r="B74" s="56">
        <v>0.23</v>
      </c>
      <c r="C74" s="1">
        <v>1</v>
      </c>
    </row>
    <row r="75" spans="2:3">
      <c r="B75" s="55">
        <v>0.24</v>
      </c>
      <c r="C75" s="1">
        <v>1</v>
      </c>
    </row>
    <row r="76" spans="2:3">
      <c r="B76" s="56">
        <v>0.25</v>
      </c>
      <c r="C76" s="1">
        <v>1</v>
      </c>
    </row>
    <row r="77" spans="2:3">
      <c r="B77" s="56">
        <v>0.26</v>
      </c>
      <c r="C77" s="1">
        <v>0</v>
      </c>
    </row>
    <row r="78" spans="2:3">
      <c r="B78" s="56">
        <v>1</v>
      </c>
      <c r="C78" s="1">
        <v>0</v>
      </c>
    </row>
  </sheetData>
  <mergeCells count="2">
    <mergeCell ref="A9:B9"/>
    <mergeCell ref="A10:B10"/>
  </mergeCells>
  <phoneticPr fontId="2" type="noConversion"/>
  <pageMargins left="0.75" right="0.75" top="1" bottom="1" header="0.5" footer="0.5"/>
  <pageSetup scale="8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A1:G37"/>
  <sheetViews>
    <sheetView zoomScale="90" zoomScaleNormal="90" workbookViewId="0">
      <selection activeCell="C17" sqref="C17"/>
    </sheetView>
  </sheetViews>
  <sheetFormatPr defaultRowHeight="12.75"/>
  <cols>
    <col min="2" max="2" width="23.140625" customWidth="1"/>
    <col min="3" max="3" width="32" customWidth="1"/>
    <col min="4" max="5" width="10.85546875" style="6" customWidth="1"/>
    <col min="6" max="6" width="20.42578125" customWidth="1"/>
    <col min="7" max="7" width="37.5703125" hidden="1" customWidth="1"/>
  </cols>
  <sheetData>
    <row r="1" spans="1:7">
      <c r="A1" t="s">
        <v>20</v>
      </c>
    </row>
    <row r="2" spans="1:7">
      <c r="A2" t="s">
        <v>21</v>
      </c>
    </row>
    <row r="3" spans="1:7">
      <c r="A3" t="s">
        <v>5</v>
      </c>
    </row>
    <row r="4" spans="1:7">
      <c r="A4" t="s">
        <v>29</v>
      </c>
    </row>
    <row r="6" spans="1:7">
      <c r="A6" s="25" t="s">
        <v>7</v>
      </c>
      <c r="B6" s="22"/>
      <c r="C6" s="21">
        <f>Summary!B9</f>
        <v>0</v>
      </c>
    </row>
    <row r="7" spans="1:7">
      <c r="A7" s="25" t="s">
        <v>8</v>
      </c>
      <c r="B7" s="22"/>
      <c r="C7" s="21">
        <f>Summary!B10</f>
        <v>0</v>
      </c>
    </row>
    <row r="8" spans="1:7">
      <c r="A8" s="25" t="s">
        <v>9</v>
      </c>
      <c r="B8" s="22"/>
      <c r="C8" s="21">
        <f>Summary!B11</f>
        <v>0</v>
      </c>
    </row>
    <row r="9" spans="1:7">
      <c r="A9" s="93" t="s">
        <v>79</v>
      </c>
      <c r="B9" s="93"/>
      <c r="C9" s="21">
        <f>Summary!B12</f>
        <v>0</v>
      </c>
    </row>
    <row r="10" spans="1:7">
      <c r="A10" s="93" t="s">
        <v>81</v>
      </c>
      <c r="B10" s="93"/>
      <c r="C10" s="50">
        <f>Summary!B13</f>
        <v>0</v>
      </c>
    </row>
    <row r="12" spans="1:7" ht="18.75">
      <c r="A12" s="11" t="s">
        <v>0</v>
      </c>
      <c r="B12" s="2"/>
      <c r="C12" s="2"/>
      <c r="D12" s="7"/>
      <c r="E12" s="7"/>
      <c r="F12" s="2"/>
      <c r="G12" s="2"/>
    </row>
    <row r="13" spans="1:7">
      <c r="A13" s="13" t="s">
        <v>1</v>
      </c>
      <c r="B13" s="12" t="s">
        <v>2</v>
      </c>
      <c r="C13" s="12" t="s">
        <v>3</v>
      </c>
      <c r="D13" s="13" t="s">
        <v>4</v>
      </c>
      <c r="E13" s="13" t="s">
        <v>10</v>
      </c>
      <c r="F13" s="12" t="s">
        <v>11</v>
      </c>
      <c r="G13" s="12" t="s">
        <v>12</v>
      </c>
    </row>
    <row r="14" spans="1:7" ht="76.5">
      <c r="A14" s="27" t="s">
        <v>30</v>
      </c>
      <c r="B14" s="3" t="s">
        <v>35</v>
      </c>
      <c r="C14" s="3" t="s">
        <v>124</v>
      </c>
      <c r="D14" s="75"/>
      <c r="E14" s="14">
        <f>IF(D14="NA",0,2)</f>
        <v>2</v>
      </c>
      <c r="F14" s="4"/>
      <c r="G14" s="4"/>
    </row>
    <row r="15" spans="1:7" ht="63.75">
      <c r="A15" s="27" t="s">
        <v>31</v>
      </c>
      <c r="B15" s="3" t="s">
        <v>34</v>
      </c>
      <c r="C15" s="47" t="s">
        <v>125</v>
      </c>
      <c r="D15" s="58"/>
      <c r="E15" s="14">
        <f>IF(D15="NA",0,2)</f>
        <v>2</v>
      </c>
      <c r="F15" s="4"/>
      <c r="G15" s="4"/>
    </row>
    <row r="16" spans="1:7" ht="76.5">
      <c r="A16" s="27" t="s">
        <v>32</v>
      </c>
      <c r="B16" s="3" t="s">
        <v>126</v>
      </c>
      <c r="C16" s="4" t="s">
        <v>127</v>
      </c>
      <c r="D16" s="58"/>
      <c r="E16" s="14">
        <f>IF(D16="NA",0,2)</f>
        <v>2</v>
      </c>
      <c r="F16" s="4"/>
      <c r="G16" s="4"/>
    </row>
    <row r="17" spans="1:7" ht="108" customHeight="1">
      <c r="A17" s="27" t="s">
        <v>33</v>
      </c>
      <c r="B17" s="3" t="s">
        <v>121</v>
      </c>
      <c r="C17" s="4" t="s">
        <v>128</v>
      </c>
      <c r="D17" s="74"/>
      <c r="E17" s="14">
        <f>IF(D17="NA",0,1)</f>
        <v>1</v>
      </c>
      <c r="F17" s="4"/>
      <c r="G17" s="4"/>
    </row>
    <row r="18" spans="1:7">
      <c r="A18" s="23"/>
      <c r="B18" s="24"/>
      <c r="C18" s="23" t="s">
        <v>19</v>
      </c>
      <c r="D18" s="64">
        <f>SUM(D14:D17)</f>
        <v>0</v>
      </c>
      <c r="E18" s="26">
        <f>SUM(E14:E17)</f>
        <v>7</v>
      </c>
      <c r="F18" s="24"/>
      <c r="G18" s="23"/>
    </row>
    <row r="19" spans="1:7">
      <c r="A19" s="1"/>
      <c r="B19" s="1"/>
      <c r="C19" s="1"/>
      <c r="D19" s="8"/>
      <c r="E19" s="8"/>
      <c r="F19" s="1"/>
      <c r="G19" s="1"/>
    </row>
    <row r="20" spans="1:7">
      <c r="A20" s="1"/>
      <c r="B20" s="1"/>
      <c r="C20" s="1"/>
      <c r="D20" s="8"/>
      <c r="E20" s="8"/>
      <c r="F20" s="1"/>
      <c r="G20" s="1"/>
    </row>
    <row r="21" spans="1:7">
      <c r="A21" s="1"/>
      <c r="B21" s="1"/>
      <c r="C21" s="1"/>
      <c r="D21" s="8"/>
      <c r="E21" s="8"/>
      <c r="F21" s="1"/>
      <c r="G21" s="1"/>
    </row>
    <row r="22" spans="1:7">
      <c r="A22" s="1"/>
      <c r="B22" s="1"/>
      <c r="C22" s="1"/>
      <c r="D22" s="8"/>
      <c r="E22" s="8"/>
      <c r="F22" s="1"/>
      <c r="G22" s="1"/>
    </row>
    <row r="23" spans="1:7">
      <c r="A23" s="1"/>
      <c r="B23" s="1"/>
      <c r="C23" s="1"/>
      <c r="D23" s="8"/>
      <c r="E23" s="8"/>
      <c r="F23" s="1"/>
      <c r="G23" s="1"/>
    </row>
    <row r="24" spans="1:7">
      <c r="A24" s="1"/>
      <c r="B24" s="1"/>
      <c r="C24" s="1"/>
      <c r="D24" s="8"/>
      <c r="E24" s="8"/>
      <c r="F24" s="1"/>
      <c r="G24" s="1"/>
    </row>
    <row r="25" spans="1:7">
      <c r="A25" s="1"/>
      <c r="B25" s="1"/>
      <c r="C25" s="1"/>
      <c r="D25" s="8"/>
      <c r="E25" s="8"/>
      <c r="F25" s="1"/>
      <c r="G25" s="1"/>
    </row>
    <row r="26" spans="1:7">
      <c r="A26" s="1"/>
      <c r="B26" s="1"/>
      <c r="C26" s="1"/>
      <c r="D26" s="8"/>
      <c r="E26" s="8"/>
      <c r="F26" s="1"/>
      <c r="G26" s="1"/>
    </row>
    <row r="27" spans="1:7">
      <c r="A27" s="1"/>
      <c r="B27" s="1"/>
      <c r="C27" s="1"/>
      <c r="D27" s="8"/>
      <c r="E27" s="8"/>
      <c r="F27" s="1"/>
      <c r="G27" s="1"/>
    </row>
    <row r="28" spans="1:7">
      <c r="A28" s="1"/>
      <c r="B28" s="1"/>
      <c r="C28" s="1"/>
      <c r="D28" s="8"/>
      <c r="E28" s="8"/>
      <c r="F28" s="1"/>
      <c r="G28" s="1"/>
    </row>
    <row r="29" spans="1:7">
      <c r="A29" s="1"/>
      <c r="B29" s="1"/>
      <c r="C29" s="1"/>
      <c r="D29" s="8"/>
      <c r="E29" s="8"/>
      <c r="F29" s="1"/>
      <c r="G29" s="1"/>
    </row>
    <row r="30" spans="1:7">
      <c r="A30" s="1"/>
      <c r="B30" s="1"/>
      <c r="C30" s="1"/>
      <c r="D30" s="8"/>
      <c r="E30" s="8"/>
      <c r="F30" s="1"/>
      <c r="G30" s="1"/>
    </row>
    <row r="31" spans="1:7">
      <c r="A31" s="1"/>
      <c r="B31" s="1"/>
      <c r="C31" s="1"/>
      <c r="D31" s="8"/>
      <c r="E31" s="8"/>
      <c r="F31" s="1"/>
      <c r="G31" s="1"/>
    </row>
    <row r="32" spans="1:7">
      <c r="A32" s="1"/>
      <c r="B32" s="1"/>
      <c r="C32" s="1"/>
      <c r="D32" s="8"/>
      <c r="E32" s="8"/>
      <c r="F32" s="1"/>
      <c r="G32" s="1"/>
    </row>
    <row r="33" spans="1:7">
      <c r="A33" s="1"/>
      <c r="B33" s="1"/>
      <c r="C33" s="1"/>
      <c r="D33" s="8"/>
      <c r="E33" s="8"/>
      <c r="F33" s="1"/>
      <c r="G33" s="1"/>
    </row>
    <row r="34" spans="1:7">
      <c r="A34" s="1"/>
      <c r="B34" s="1"/>
      <c r="C34" s="1"/>
      <c r="D34" s="8"/>
      <c r="E34" s="8"/>
      <c r="F34" s="1"/>
      <c r="G34" s="1"/>
    </row>
    <row r="35" spans="1:7">
      <c r="A35" s="1"/>
      <c r="B35" s="1"/>
      <c r="C35" s="1"/>
      <c r="D35" s="8"/>
      <c r="E35" s="8"/>
      <c r="F35" s="1"/>
      <c r="G35" s="1"/>
    </row>
    <row r="36" spans="1:7">
      <c r="A36" s="1"/>
      <c r="B36" s="1"/>
      <c r="C36" s="1"/>
      <c r="D36" s="8"/>
      <c r="E36" s="8"/>
      <c r="F36" s="1"/>
      <c r="G36" s="1"/>
    </row>
    <row r="37" spans="1:7">
      <c r="A37" s="1"/>
      <c r="B37" s="1"/>
      <c r="C37" s="1"/>
      <c r="D37" s="8"/>
      <c r="E37" s="8"/>
      <c r="F37" s="1"/>
      <c r="G37" s="1"/>
    </row>
  </sheetData>
  <mergeCells count="2">
    <mergeCell ref="A9:B9"/>
    <mergeCell ref="A10:B10"/>
  </mergeCells>
  <phoneticPr fontId="2" type="noConversion"/>
  <pageMargins left="0.75" right="0.75" top="1" bottom="1" header="0.5" footer="0.5"/>
  <pageSetup scale="7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pageSetUpPr fitToPage="1"/>
  </sheetPr>
  <dimension ref="A1:G41"/>
  <sheetViews>
    <sheetView zoomScale="90" zoomScaleNormal="90" workbookViewId="0">
      <selection activeCell="C15" sqref="C15"/>
    </sheetView>
  </sheetViews>
  <sheetFormatPr defaultRowHeight="12.75"/>
  <cols>
    <col min="2" max="2" width="23.140625" customWidth="1"/>
    <col min="3" max="3" width="32" customWidth="1"/>
    <col min="4" max="5" width="10.85546875" style="6" customWidth="1"/>
    <col min="6" max="6" width="20.42578125" customWidth="1"/>
    <col min="7" max="7" width="37.5703125" hidden="1" customWidth="1"/>
  </cols>
  <sheetData>
    <row r="1" spans="1:7">
      <c r="A1" t="s">
        <v>20</v>
      </c>
    </row>
    <row r="2" spans="1:7">
      <c r="A2" t="s">
        <v>21</v>
      </c>
    </row>
    <row r="3" spans="1:7">
      <c r="A3" t="s">
        <v>5</v>
      </c>
    </row>
    <row r="4" spans="1:7">
      <c r="A4" t="s">
        <v>114</v>
      </c>
    </row>
    <row r="6" spans="1:7">
      <c r="A6" s="25" t="s">
        <v>7</v>
      </c>
      <c r="B6" s="22"/>
      <c r="C6" s="21">
        <f>Summary!B9</f>
        <v>0</v>
      </c>
    </row>
    <row r="7" spans="1:7">
      <c r="A7" s="25" t="s">
        <v>8</v>
      </c>
      <c r="B7" s="22"/>
      <c r="C7" s="21">
        <f>Summary!B10</f>
        <v>0</v>
      </c>
    </row>
    <row r="8" spans="1:7">
      <c r="A8" s="25" t="s">
        <v>9</v>
      </c>
      <c r="B8" s="22"/>
      <c r="C8" s="21">
        <f>Summary!B11</f>
        <v>0</v>
      </c>
    </row>
    <row r="9" spans="1:7">
      <c r="A9" s="93" t="s">
        <v>79</v>
      </c>
      <c r="B9" s="93"/>
      <c r="C9" s="21">
        <f>Summary!B12</f>
        <v>0</v>
      </c>
    </row>
    <row r="10" spans="1:7">
      <c r="A10" s="93" t="s">
        <v>81</v>
      </c>
      <c r="B10" s="93"/>
      <c r="C10" s="50">
        <f>Summary!B13</f>
        <v>0</v>
      </c>
    </row>
    <row r="12" spans="1:7" ht="18.75">
      <c r="A12" s="11" t="s">
        <v>0</v>
      </c>
      <c r="B12" s="2"/>
      <c r="C12" s="2"/>
      <c r="D12" s="7"/>
      <c r="E12" s="7"/>
      <c r="F12" s="2"/>
      <c r="G12" s="2"/>
    </row>
    <row r="13" spans="1:7">
      <c r="A13" s="13" t="s">
        <v>1</v>
      </c>
      <c r="B13" s="12" t="s">
        <v>2</v>
      </c>
      <c r="C13" s="12" t="s">
        <v>3</v>
      </c>
      <c r="D13" s="13" t="s">
        <v>4</v>
      </c>
      <c r="E13" s="13" t="s">
        <v>10</v>
      </c>
      <c r="F13" s="12" t="s">
        <v>11</v>
      </c>
      <c r="G13" s="12" t="s">
        <v>12</v>
      </c>
    </row>
    <row r="14" spans="1:7" ht="76.5">
      <c r="A14" s="27" t="s">
        <v>36</v>
      </c>
      <c r="B14" s="3" t="s">
        <v>69</v>
      </c>
      <c r="C14" s="4" t="s">
        <v>39</v>
      </c>
      <c r="D14" s="58"/>
      <c r="E14" s="14">
        <v>5</v>
      </c>
      <c r="F14" s="4"/>
      <c r="G14" s="4"/>
    </row>
    <row r="15" spans="1:7" ht="120.75" customHeight="1">
      <c r="A15" s="27" t="s">
        <v>37</v>
      </c>
      <c r="B15" s="3" t="s">
        <v>41</v>
      </c>
      <c r="C15" s="47" t="s">
        <v>113</v>
      </c>
      <c r="D15" s="58"/>
      <c r="E15" s="9" t="s">
        <v>26</v>
      </c>
      <c r="F15" s="4" t="s">
        <v>111</v>
      </c>
      <c r="G15" s="4"/>
    </row>
    <row r="16" spans="1:7" ht="26.25">
      <c r="A16" s="27" t="s">
        <v>74</v>
      </c>
      <c r="B16" s="3" t="s">
        <v>25</v>
      </c>
      <c r="C16" s="4" t="s">
        <v>42</v>
      </c>
      <c r="D16" s="58"/>
      <c r="E16" s="10" t="s">
        <v>26</v>
      </c>
      <c r="F16" s="4"/>
      <c r="G16" s="4"/>
    </row>
    <row r="17" spans="1:7" ht="77.25">
      <c r="A17" s="27" t="s">
        <v>75</v>
      </c>
      <c r="B17" s="3" t="s">
        <v>40</v>
      </c>
      <c r="C17" s="4" t="s">
        <v>98</v>
      </c>
      <c r="D17" s="58"/>
      <c r="E17" s="10" t="s">
        <v>26</v>
      </c>
      <c r="F17" s="4"/>
      <c r="G17" s="4"/>
    </row>
    <row r="18" spans="1:7" ht="64.5">
      <c r="A18" s="27" t="s">
        <v>76</v>
      </c>
      <c r="B18" s="3" t="s">
        <v>43</v>
      </c>
      <c r="C18" s="4" t="s">
        <v>44</v>
      </c>
      <c r="D18" s="58"/>
      <c r="E18" s="10" t="s">
        <v>26</v>
      </c>
      <c r="F18" s="4"/>
      <c r="G18" s="4" t="s">
        <v>47</v>
      </c>
    </row>
    <row r="19" spans="1:7" ht="26.25">
      <c r="A19" s="34" t="s">
        <v>77</v>
      </c>
      <c r="B19" s="19" t="s">
        <v>45</v>
      </c>
      <c r="C19" s="18" t="s">
        <v>99</v>
      </c>
      <c r="D19" s="67" t="e">
        <f>(D17+0.5*D18)/D16</f>
        <v>#DIV/0!</v>
      </c>
      <c r="E19" s="20"/>
      <c r="F19" s="18"/>
      <c r="G19" s="18"/>
    </row>
    <row r="20" spans="1:7" ht="90">
      <c r="A20" s="27" t="s">
        <v>38</v>
      </c>
      <c r="B20" s="3" t="s">
        <v>46</v>
      </c>
      <c r="C20" s="4" t="s">
        <v>84</v>
      </c>
      <c r="D20" s="58"/>
      <c r="E20" s="10">
        <v>5</v>
      </c>
      <c r="F20" s="4"/>
      <c r="G20" s="4"/>
    </row>
    <row r="21" spans="1:7" ht="52.5" thickBot="1">
      <c r="A21" s="28" t="s">
        <v>78</v>
      </c>
      <c r="B21" s="16" t="s">
        <v>129</v>
      </c>
      <c r="C21" s="15" t="s">
        <v>100</v>
      </c>
      <c r="D21" s="63"/>
      <c r="E21" s="17">
        <v>5</v>
      </c>
      <c r="F21" s="15"/>
      <c r="G21" s="15"/>
    </row>
    <row r="22" spans="1:7" ht="13.5" thickTop="1">
      <c r="A22" s="23"/>
      <c r="B22" s="24"/>
      <c r="C22" s="23" t="s">
        <v>19</v>
      </c>
      <c r="D22" s="64">
        <f>SUM(D21,D20,,D15,D14)</f>
        <v>0</v>
      </c>
      <c r="E22" s="26">
        <f>SUM(E14:E21)</f>
        <v>15</v>
      </c>
      <c r="F22" s="24"/>
      <c r="G22" s="23"/>
    </row>
    <row r="23" spans="1:7">
      <c r="A23" s="1"/>
      <c r="B23" s="1"/>
      <c r="C23" s="1"/>
      <c r="D23" s="8"/>
      <c r="E23" s="8"/>
      <c r="F23" s="1"/>
      <c r="G23" s="1"/>
    </row>
    <row r="24" spans="1:7">
      <c r="A24" s="1"/>
      <c r="B24" s="1"/>
      <c r="C24" s="1"/>
      <c r="D24" s="8"/>
      <c r="E24" s="8"/>
      <c r="F24" s="1"/>
      <c r="G24" s="1"/>
    </row>
    <row r="25" spans="1:7">
      <c r="A25" s="1"/>
      <c r="B25" s="1"/>
      <c r="C25" s="1"/>
      <c r="D25" s="8"/>
      <c r="E25" s="8"/>
      <c r="F25" s="1"/>
      <c r="G25" s="1"/>
    </row>
    <row r="26" spans="1:7">
      <c r="A26" s="1"/>
      <c r="B26" s="1"/>
      <c r="C26" s="1"/>
      <c r="D26" s="8"/>
      <c r="E26" s="8"/>
      <c r="F26" s="1"/>
      <c r="G26" s="1"/>
    </row>
    <row r="27" spans="1:7">
      <c r="A27" s="1"/>
      <c r="B27" s="1"/>
      <c r="C27" s="1"/>
      <c r="D27" s="8"/>
      <c r="E27" s="8"/>
      <c r="F27" s="1"/>
      <c r="G27" s="1"/>
    </row>
    <row r="28" spans="1:7">
      <c r="A28" s="1"/>
      <c r="B28" s="1"/>
      <c r="C28" s="1"/>
      <c r="D28" s="8"/>
      <c r="E28" s="8"/>
      <c r="F28" s="1"/>
      <c r="G28" s="1"/>
    </row>
    <row r="29" spans="1:7">
      <c r="A29" s="1"/>
      <c r="B29" s="1"/>
      <c r="C29" s="1"/>
      <c r="D29" s="8"/>
      <c r="E29" s="8"/>
      <c r="F29" s="1"/>
      <c r="G29" s="1"/>
    </row>
    <row r="30" spans="1:7">
      <c r="A30" s="1"/>
      <c r="B30" s="1"/>
      <c r="C30" s="1"/>
      <c r="D30" s="8"/>
      <c r="E30" s="8"/>
      <c r="F30" s="1"/>
      <c r="G30" s="1"/>
    </row>
    <row r="31" spans="1:7">
      <c r="A31" s="1"/>
      <c r="B31" s="1"/>
      <c r="C31" s="1"/>
      <c r="D31" s="8"/>
      <c r="E31" s="8"/>
      <c r="F31" s="1"/>
      <c r="G31" s="1"/>
    </row>
    <row r="32" spans="1:7">
      <c r="A32" s="1"/>
      <c r="B32" s="1"/>
      <c r="C32" s="1"/>
      <c r="D32" s="8"/>
      <c r="E32" s="8"/>
      <c r="F32" s="1"/>
      <c r="G32" s="1"/>
    </row>
    <row r="33" spans="1:7">
      <c r="A33" s="1"/>
      <c r="B33" s="1"/>
      <c r="C33" s="1"/>
      <c r="D33" s="8"/>
      <c r="E33" s="8"/>
      <c r="F33" s="1"/>
      <c r="G33" s="1"/>
    </row>
    <row r="34" spans="1:7">
      <c r="A34" s="1"/>
      <c r="B34" s="1"/>
      <c r="C34" s="1"/>
      <c r="D34" s="8"/>
      <c r="E34" s="8"/>
      <c r="F34" s="1"/>
      <c r="G34" s="1"/>
    </row>
    <row r="35" spans="1:7">
      <c r="A35" s="1"/>
      <c r="B35" s="1"/>
      <c r="C35" s="1"/>
      <c r="D35" s="8"/>
      <c r="E35" s="8"/>
      <c r="F35" s="1"/>
      <c r="G35" s="1"/>
    </row>
    <row r="36" spans="1:7">
      <c r="A36" s="1"/>
      <c r="B36" s="1"/>
      <c r="C36" s="1"/>
      <c r="D36" s="8"/>
      <c r="E36" s="8"/>
      <c r="F36" s="1"/>
      <c r="G36" s="1"/>
    </row>
    <row r="37" spans="1:7">
      <c r="A37" s="1"/>
      <c r="B37" s="1"/>
      <c r="C37" s="1"/>
      <c r="D37" s="8"/>
      <c r="E37" s="8"/>
      <c r="F37" s="1"/>
      <c r="G37" s="1"/>
    </row>
    <row r="38" spans="1:7">
      <c r="A38" s="1"/>
      <c r="B38" s="1"/>
      <c r="C38" s="1"/>
      <c r="D38" s="8"/>
      <c r="E38" s="8"/>
      <c r="F38" s="1"/>
      <c r="G38" s="1"/>
    </row>
    <row r="39" spans="1:7">
      <c r="A39" s="1"/>
      <c r="B39" s="1"/>
      <c r="C39" s="1"/>
      <c r="D39" s="8"/>
      <c r="E39" s="8"/>
      <c r="F39" s="1"/>
      <c r="G39" s="1"/>
    </row>
    <row r="40" spans="1:7">
      <c r="A40" s="1"/>
      <c r="B40" s="1"/>
      <c r="C40" s="1"/>
      <c r="D40" s="8"/>
      <c r="E40" s="8"/>
      <c r="F40" s="1"/>
      <c r="G40" s="1"/>
    </row>
    <row r="41" spans="1:7">
      <c r="A41" s="1"/>
      <c r="B41" s="1"/>
      <c r="C41" s="1"/>
      <c r="D41" s="8"/>
      <c r="E41" s="8"/>
      <c r="F41" s="1"/>
      <c r="G41" s="1"/>
    </row>
  </sheetData>
  <mergeCells count="2">
    <mergeCell ref="A9:B9"/>
    <mergeCell ref="A10:B10"/>
  </mergeCells>
  <phoneticPr fontId="2" type="noConversion"/>
  <pageMargins left="0.75" right="0.75" top="1" bottom="1" header="0.5" footer="0.5"/>
  <pageSetup scale="6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vt:lpstr>
      <vt:lpstr>Manufacturing Phase</vt:lpstr>
      <vt:lpstr>Packaging</vt:lpstr>
      <vt:lpstr>Use Phase</vt:lpstr>
      <vt:lpstr>Disposal</vt:lpstr>
      <vt:lpstr>Packaging!Print_Area</vt:lpstr>
      <vt:lpstr>Summary!Print_Area</vt:lpstr>
    </vt:vector>
  </TitlesOfParts>
  <Company>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Gilpatric</dc:creator>
  <cp:lastModifiedBy>Mark Gilpatric</cp:lastModifiedBy>
  <cp:lastPrinted>2011-01-02T21:31:46Z</cp:lastPrinted>
  <dcterms:created xsi:type="dcterms:W3CDTF">2010-01-10T19:39:26Z</dcterms:created>
  <dcterms:modified xsi:type="dcterms:W3CDTF">2011-05-18T15:53:04Z</dcterms:modified>
</cp:coreProperties>
</file>